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ersonal\Downloads\"/>
    </mc:Choice>
  </mc:AlternateContent>
  <bookViews>
    <workbookView xWindow="0" yWindow="0" windowWidth="20490" windowHeight="7095" activeTab="3"/>
  </bookViews>
  <sheets>
    <sheet name="Índice" sheetId="1" r:id="rId1"/>
    <sheet name="Control Cambios" sheetId="11" r:id="rId2"/>
    <sheet name="Objetivos" sheetId="2" r:id="rId3"/>
    <sheet name="1.Gestión Riesgo de Corrupción" sheetId="3" r:id="rId4"/>
    <sheet name="2. Racionalización de Trámites" sheetId="4" r:id="rId5"/>
    <sheet name="3. Rendición de Cuentas" sheetId="5" r:id="rId6"/>
    <sheet name="4. Servicio al ciudadano" sheetId="6" r:id="rId7"/>
    <sheet name="5. Estrategia Participación" sheetId="7" r:id="rId8"/>
    <sheet name=" 6. Transparencia y Acceso Info" sheetId="8" r:id="rId9"/>
    <sheet name="7. Iniciativas Adicionales" sheetId="9" r:id="rId10"/>
    <sheet name="8. Mapa de Riesgos" sheetId="15" r:id="rId11"/>
    <sheet name="MapadeCalor (2)" sheetId="16" state="hidden" r:id="rId12"/>
    <sheet name="Instr. Mapa Riesgos" sheetId="17" state="hidden" r:id="rId13"/>
    <sheet name="MapadeCalor" sheetId="14" state="hidden" r:id="rId14"/>
  </sheets>
  <definedNames>
    <definedName name="_xlnm._FilterDatabase" localSheetId="10" hidden="1">'8. Mapa de Riesgos'!$B$6:$AF$81</definedName>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Departamentos">#REF!</definedName>
    <definedName name="Fuentes">#REF!</definedName>
    <definedName name="Indicadores">#REF!</definedName>
    <definedName name="Objetivos">OFFSET(#REF!,0,0,COUNTA(#REF!)-1,1)</definedName>
    <definedName name="_xlnm.Print_Titles" localSheetId="10">'8. Mapa de Riesgos'!$1:$7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81" i="15" l="1"/>
  <c r="AD81" i="15" s="1"/>
  <c r="AA81" i="15"/>
  <c r="W81" i="15"/>
  <c r="T81" i="15"/>
  <c r="U81" i="15" s="1"/>
  <c r="V81" i="15" s="1"/>
  <c r="S81" i="15"/>
  <c r="R81" i="15"/>
  <c r="K81" i="15"/>
  <c r="J81" i="15"/>
  <c r="L81" i="15" s="1"/>
  <c r="AB80" i="15"/>
  <c r="AA80" i="15"/>
  <c r="AD80" i="15" s="1"/>
  <c r="W80" i="15"/>
  <c r="T80" i="15"/>
  <c r="S80" i="15"/>
  <c r="R80" i="15"/>
  <c r="U80" i="15" s="1"/>
  <c r="V80" i="15" s="1"/>
  <c r="K80" i="15"/>
  <c r="M80" i="15" s="1"/>
  <c r="J80" i="15"/>
  <c r="AB79" i="15"/>
  <c r="AA79" i="15"/>
  <c r="AC79" i="15" s="1"/>
  <c r="W79" i="15"/>
  <c r="T79" i="15"/>
  <c r="S79" i="15"/>
  <c r="R79" i="15"/>
  <c r="K79" i="15"/>
  <c r="J79" i="15"/>
  <c r="M79" i="15" s="1"/>
  <c r="AB78" i="15"/>
  <c r="AD78" i="15" s="1"/>
  <c r="AA78" i="15"/>
  <c r="W78" i="15"/>
  <c r="T78" i="15"/>
  <c r="S78" i="15"/>
  <c r="R78" i="15"/>
  <c r="U78" i="15" s="1"/>
  <c r="V78" i="15" s="1"/>
  <c r="K78" i="15"/>
  <c r="M78" i="15" s="1"/>
  <c r="J78" i="15"/>
  <c r="AB77" i="15"/>
  <c r="AA77" i="15"/>
  <c r="AC77" i="15" s="1"/>
  <c r="W77" i="15"/>
  <c r="T77" i="15"/>
  <c r="S77" i="15"/>
  <c r="R77" i="15"/>
  <c r="K77" i="15"/>
  <c r="M77" i="15" s="1"/>
  <c r="J77" i="15"/>
  <c r="AC76" i="15"/>
  <c r="AB76" i="15"/>
  <c r="AD76" i="15" s="1"/>
  <c r="AA76" i="15"/>
  <c r="W76" i="15"/>
  <c r="T76" i="15"/>
  <c r="S76" i="15"/>
  <c r="R76" i="15"/>
  <c r="K76" i="15"/>
  <c r="M76" i="15" s="1"/>
  <c r="J76" i="15"/>
  <c r="AB75" i="15"/>
  <c r="AA75" i="15"/>
  <c r="AC75" i="15" s="1"/>
  <c r="W75" i="15"/>
  <c r="T75" i="15"/>
  <c r="S75" i="15"/>
  <c r="R75" i="15"/>
  <c r="M75" i="15"/>
  <c r="L75" i="15"/>
  <c r="K75" i="15"/>
  <c r="J75" i="15"/>
  <c r="AB74" i="15"/>
  <c r="AD74" i="15" s="1"/>
  <c r="AA74" i="15"/>
  <c r="W74" i="15"/>
  <c r="U74" i="15"/>
  <c r="V74" i="15" s="1"/>
  <c r="T74" i="15"/>
  <c r="S74" i="15"/>
  <c r="R74" i="15"/>
  <c r="K74" i="15"/>
  <c r="M74" i="15" s="1"/>
  <c r="J74" i="15"/>
  <c r="AB73" i="15"/>
  <c r="AD73" i="15" s="1"/>
  <c r="AA73" i="15"/>
  <c r="W73" i="15"/>
  <c r="T73" i="15"/>
  <c r="S73" i="15"/>
  <c r="R73" i="15"/>
  <c r="K73" i="15"/>
  <c r="M73" i="15" s="1"/>
  <c r="J73" i="15"/>
  <c r="AD72" i="15"/>
  <c r="AB72" i="15"/>
  <c r="AC72" i="15" s="1"/>
  <c r="AA72" i="15"/>
  <c r="W72" i="15"/>
  <c r="T72" i="15"/>
  <c r="S72" i="15"/>
  <c r="R72" i="15"/>
  <c r="M72" i="15"/>
  <c r="K72" i="15"/>
  <c r="J72" i="15"/>
  <c r="L72" i="15" s="1"/>
  <c r="AB71" i="15"/>
  <c r="AA71" i="15"/>
  <c r="AC71" i="15" s="1"/>
  <c r="W71" i="15"/>
  <c r="T71" i="15"/>
  <c r="S71" i="15"/>
  <c r="R71" i="15"/>
  <c r="U71" i="15" s="1"/>
  <c r="V71" i="15" s="1"/>
  <c r="K71" i="15"/>
  <c r="J71" i="15"/>
  <c r="M71" i="15" s="1"/>
  <c r="AB70" i="15"/>
  <c r="AA70" i="15"/>
  <c r="AC70" i="15" s="1"/>
  <c r="W70" i="15"/>
  <c r="T70" i="15"/>
  <c r="S70" i="15"/>
  <c r="R70" i="15"/>
  <c r="U70" i="15" s="1"/>
  <c r="V70" i="15" s="1"/>
  <c r="K70" i="15"/>
  <c r="J70" i="15"/>
  <c r="L70" i="15" s="1"/>
  <c r="AB69" i="15"/>
  <c r="AA69" i="15"/>
  <c r="AC69" i="15" s="1"/>
  <c r="W69" i="15"/>
  <c r="T69" i="15"/>
  <c r="S69" i="15"/>
  <c r="R69" i="15"/>
  <c r="K69" i="15"/>
  <c r="M69" i="15" s="1"/>
  <c r="J69" i="15"/>
  <c r="AD68" i="15"/>
  <c r="AC68" i="15"/>
  <c r="AB68" i="15"/>
  <c r="AA68" i="15"/>
  <c r="W68" i="15"/>
  <c r="T68" i="15"/>
  <c r="S68" i="15"/>
  <c r="R68" i="15"/>
  <c r="K68" i="15"/>
  <c r="M68" i="15" s="1"/>
  <c r="J68" i="15"/>
  <c r="AB67" i="15"/>
  <c r="AA67" i="15"/>
  <c r="AC67" i="15" s="1"/>
  <c r="W67" i="15"/>
  <c r="T67" i="15"/>
  <c r="S67" i="15"/>
  <c r="R67" i="15"/>
  <c r="M67" i="15"/>
  <c r="K67" i="15"/>
  <c r="J67" i="15"/>
  <c r="L67" i="15" s="1"/>
  <c r="AB66" i="15"/>
  <c r="AD66" i="15" s="1"/>
  <c r="AA66" i="15"/>
  <c r="W66" i="15"/>
  <c r="U66" i="15"/>
  <c r="V66" i="15" s="1"/>
  <c r="T66" i="15"/>
  <c r="S66" i="15"/>
  <c r="R66" i="15"/>
  <c r="K66" i="15"/>
  <c r="M66" i="15" s="1"/>
  <c r="J66" i="15"/>
  <c r="AB65" i="15"/>
  <c r="AD65" i="15" s="1"/>
  <c r="AA65" i="15"/>
  <c r="W65" i="15"/>
  <c r="T65" i="15"/>
  <c r="S65" i="15"/>
  <c r="R65" i="15"/>
  <c r="K65" i="15"/>
  <c r="M65" i="15" s="1"/>
  <c r="J65" i="15"/>
  <c r="AB64" i="15"/>
  <c r="AC64" i="15" s="1"/>
  <c r="AA64" i="15"/>
  <c r="W64" i="15"/>
  <c r="T64" i="15"/>
  <c r="S64" i="15"/>
  <c r="R64" i="15"/>
  <c r="K64" i="15"/>
  <c r="J64" i="15"/>
  <c r="L64" i="15" s="1"/>
  <c r="AB63" i="15"/>
  <c r="AA63" i="15"/>
  <c r="AC63" i="15" s="1"/>
  <c r="W63" i="15"/>
  <c r="T63" i="15"/>
  <c r="S63" i="15"/>
  <c r="R63" i="15"/>
  <c r="L63" i="15"/>
  <c r="K63" i="15"/>
  <c r="J63" i="15"/>
  <c r="M63" i="15" s="1"/>
  <c r="AB62" i="15"/>
  <c r="AA62" i="15"/>
  <c r="W62" i="15"/>
  <c r="T62" i="15"/>
  <c r="S62" i="15"/>
  <c r="R62" i="15"/>
  <c r="U62" i="15" s="1"/>
  <c r="V62" i="15" s="1"/>
  <c r="K62" i="15"/>
  <c r="J62" i="15"/>
  <c r="L62" i="15" s="1"/>
  <c r="AB61" i="15"/>
  <c r="AA61" i="15"/>
  <c r="AC61" i="15" s="1"/>
  <c r="W61" i="15"/>
  <c r="T61" i="15"/>
  <c r="S61" i="15"/>
  <c r="R61" i="15"/>
  <c r="K61" i="15"/>
  <c r="M61" i="15" s="1"/>
  <c r="J61" i="15"/>
  <c r="AC60" i="15"/>
  <c r="AB60" i="15"/>
  <c r="AD60" i="15" s="1"/>
  <c r="AA60" i="15"/>
  <c r="W60" i="15"/>
  <c r="T60" i="15"/>
  <c r="S60" i="15"/>
  <c r="R60" i="15"/>
  <c r="K60" i="15"/>
  <c r="M60" i="15" s="1"/>
  <c r="J60" i="15"/>
  <c r="AB59" i="15"/>
  <c r="AA59" i="15"/>
  <c r="AC59" i="15" s="1"/>
  <c r="W59" i="15"/>
  <c r="T59" i="15"/>
  <c r="S59" i="15"/>
  <c r="R59" i="15"/>
  <c r="M59" i="15"/>
  <c r="L59" i="15"/>
  <c r="K59" i="15"/>
  <c r="J59" i="15"/>
  <c r="AC58" i="15"/>
  <c r="AB58" i="15"/>
  <c r="AD58" i="15" s="1"/>
  <c r="AA58" i="15"/>
  <c r="W58" i="15"/>
  <c r="T58" i="15"/>
  <c r="S58" i="15"/>
  <c r="R58" i="15"/>
  <c r="U58" i="15" s="1"/>
  <c r="V58" i="15" s="1"/>
  <c r="K58" i="15"/>
  <c r="M58" i="15" s="1"/>
  <c r="J58" i="15"/>
  <c r="AB57" i="15"/>
  <c r="AD57" i="15" s="1"/>
  <c r="AA57" i="15"/>
  <c r="W57" i="15"/>
  <c r="T57" i="15"/>
  <c r="S57" i="15"/>
  <c r="R57" i="15"/>
  <c r="K57" i="15"/>
  <c r="J57" i="15"/>
  <c r="AD56" i="15"/>
  <c r="AC56" i="15"/>
  <c r="AB56" i="15"/>
  <c r="AA56" i="15"/>
  <c r="W56" i="15"/>
  <c r="T56" i="15"/>
  <c r="S56" i="15"/>
  <c r="R56" i="15"/>
  <c r="M56" i="15"/>
  <c r="K56" i="15"/>
  <c r="J56" i="15"/>
  <c r="AB55" i="15"/>
  <c r="AA55" i="15"/>
  <c r="AC55" i="15" s="1"/>
  <c r="W55" i="15"/>
  <c r="T55" i="15"/>
  <c r="S55" i="15"/>
  <c r="R55" i="15"/>
  <c r="U55" i="15" s="1"/>
  <c r="V55" i="15" s="1"/>
  <c r="K55" i="15"/>
  <c r="M55" i="15" s="1"/>
  <c r="J55" i="15"/>
  <c r="AB54" i="15"/>
  <c r="AA54" i="15"/>
  <c r="AC54" i="15" s="1"/>
  <c r="W54" i="15"/>
  <c r="T54" i="15"/>
  <c r="S54" i="15"/>
  <c r="R54" i="15"/>
  <c r="K54" i="15"/>
  <c r="J54" i="15"/>
  <c r="L54" i="15" s="1"/>
  <c r="AD53" i="15"/>
  <c r="AB53" i="15"/>
  <c r="AA53" i="15"/>
  <c r="W53" i="15"/>
  <c r="T53" i="15"/>
  <c r="U53" i="15" s="1"/>
  <c r="V53" i="15" s="1"/>
  <c r="S53" i="15"/>
  <c r="R53" i="15"/>
  <c r="K53" i="15"/>
  <c r="J53" i="15"/>
  <c r="AB52" i="15"/>
  <c r="AD52" i="15" s="1"/>
  <c r="AA52" i="15"/>
  <c r="W52" i="15"/>
  <c r="T52" i="15"/>
  <c r="S52" i="15"/>
  <c r="R52" i="15"/>
  <c r="M52" i="15"/>
  <c r="K52" i="15"/>
  <c r="J52" i="15"/>
  <c r="L52" i="15" s="1"/>
  <c r="AB51" i="15"/>
  <c r="AA51" i="15"/>
  <c r="AC51" i="15" s="1"/>
  <c r="W51" i="15"/>
  <c r="T51" i="15"/>
  <c r="S51" i="15"/>
  <c r="R51" i="15"/>
  <c r="U51" i="15" s="1"/>
  <c r="V51" i="15" s="1"/>
  <c r="K51" i="15"/>
  <c r="M51" i="15" s="1"/>
  <c r="J51" i="15"/>
  <c r="L51" i="15" s="1"/>
  <c r="AB50" i="15"/>
  <c r="AA50" i="15"/>
  <c r="AC50" i="15" s="1"/>
  <c r="W50" i="15"/>
  <c r="T50" i="15"/>
  <c r="S50" i="15"/>
  <c r="R50" i="15"/>
  <c r="K50" i="15"/>
  <c r="J50" i="15"/>
  <c r="L50" i="15" s="1"/>
  <c r="AB49" i="15"/>
  <c r="AA49" i="15"/>
  <c r="AD49" i="15" s="1"/>
  <c r="W49" i="15"/>
  <c r="T49" i="15"/>
  <c r="S49" i="15"/>
  <c r="R49" i="15"/>
  <c r="K49" i="15"/>
  <c r="J49" i="15"/>
  <c r="AB48" i="15"/>
  <c r="AD48" i="15" s="1"/>
  <c r="AA48" i="15"/>
  <c r="W48" i="15"/>
  <c r="T48" i="15"/>
  <c r="S48" i="15"/>
  <c r="R48" i="15"/>
  <c r="K48" i="15"/>
  <c r="J48" i="15"/>
  <c r="L48" i="15" s="1"/>
  <c r="AB47" i="15"/>
  <c r="AA47" i="15"/>
  <c r="AC47" i="15" s="1"/>
  <c r="W47" i="15"/>
  <c r="T47" i="15"/>
  <c r="S47" i="15"/>
  <c r="R47" i="15"/>
  <c r="L47" i="15"/>
  <c r="K47" i="15"/>
  <c r="J47" i="15"/>
  <c r="M47" i="15" s="1"/>
  <c r="AB46" i="15"/>
  <c r="AA46" i="15"/>
  <c r="AC46" i="15" s="1"/>
  <c r="W46" i="15"/>
  <c r="T46" i="15"/>
  <c r="S46" i="15"/>
  <c r="R46" i="15"/>
  <c r="U46" i="15" s="1"/>
  <c r="V46" i="15" s="1"/>
  <c r="K46" i="15"/>
  <c r="J46" i="15"/>
  <c r="L46" i="15" s="1"/>
  <c r="AB45" i="15"/>
  <c r="AD45" i="15" s="1"/>
  <c r="AA45" i="15"/>
  <c r="AC45" i="15" s="1"/>
  <c r="W45" i="15"/>
  <c r="T45" i="15"/>
  <c r="S45" i="15"/>
  <c r="R45" i="15"/>
  <c r="K45" i="15"/>
  <c r="J45" i="15"/>
  <c r="L45" i="15" s="1"/>
  <c r="AD44" i="15"/>
  <c r="AC44" i="15"/>
  <c r="AB44" i="15"/>
  <c r="AA44" i="15"/>
  <c r="W44" i="15"/>
  <c r="T44" i="15"/>
  <c r="S44" i="15"/>
  <c r="R44" i="15"/>
  <c r="M44" i="15"/>
  <c r="L44" i="15"/>
  <c r="K44" i="15"/>
  <c r="J44" i="15"/>
  <c r="AB43" i="15"/>
  <c r="AD43" i="15" s="1"/>
  <c r="AA43" i="15"/>
  <c r="W43" i="15"/>
  <c r="T43" i="15"/>
  <c r="S43" i="15"/>
  <c r="R43" i="15"/>
  <c r="L43" i="15"/>
  <c r="K43" i="15"/>
  <c r="J43" i="15"/>
  <c r="AB42" i="15"/>
  <c r="AA42" i="15"/>
  <c r="W42" i="15"/>
  <c r="T42" i="15"/>
  <c r="S42" i="15"/>
  <c r="R42" i="15"/>
  <c r="K42" i="15"/>
  <c r="J42" i="15"/>
  <c r="L42" i="15" s="1"/>
  <c r="AD41" i="15"/>
  <c r="AB41" i="15"/>
  <c r="AA41" i="15"/>
  <c r="AC41" i="15" s="1"/>
  <c r="W41" i="15"/>
  <c r="T41" i="15"/>
  <c r="S41" i="15"/>
  <c r="R41" i="15"/>
  <c r="K41" i="15"/>
  <c r="M41" i="15" s="1"/>
  <c r="J41" i="15"/>
  <c r="AB40" i="15"/>
  <c r="AA40" i="15"/>
  <c r="AC40" i="15" s="1"/>
  <c r="W40" i="15"/>
  <c r="T40" i="15"/>
  <c r="S40" i="15"/>
  <c r="R40" i="15"/>
  <c r="U40" i="15" s="1"/>
  <c r="V40" i="15" s="1"/>
  <c r="K40" i="15"/>
  <c r="J40" i="15"/>
  <c r="AB39" i="15"/>
  <c r="AD39" i="15" s="1"/>
  <c r="AA39" i="15"/>
  <c r="W39" i="15"/>
  <c r="U39" i="15"/>
  <c r="V39" i="15" s="1"/>
  <c r="T39" i="15"/>
  <c r="S39" i="15"/>
  <c r="R39" i="15"/>
  <c r="M39" i="15"/>
  <c r="L39" i="15"/>
  <c r="K39" i="15"/>
  <c r="J39" i="15"/>
  <c r="AD38" i="15"/>
  <c r="AB38" i="15"/>
  <c r="AA38" i="15"/>
  <c r="W38" i="15"/>
  <c r="T38" i="15"/>
  <c r="S38" i="15"/>
  <c r="R38" i="15"/>
  <c r="U38" i="15" s="1"/>
  <c r="V38" i="15" s="1"/>
  <c r="K38" i="15"/>
  <c r="M38" i="15" s="1"/>
  <c r="J38" i="15"/>
  <c r="AB37" i="15"/>
  <c r="AC37" i="15" s="1"/>
  <c r="AA37" i="15"/>
  <c r="W37" i="15"/>
  <c r="T37" i="15"/>
  <c r="S37" i="15"/>
  <c r="R37" i="15"/>
  <c r="K37" i="15"/>
  <c r="J37" i="15"/>
  <c r="AB36" i="15"/>
  <c r="AA36" i="15"/>
  <c r="AC36" i="15" s="1"/>
  <c r="W36" i="15"/>
  <c r="T36" i="15"/>
  <c r="S36" i="15"/>
  <c r="R36" i="15"/>
  <c r="U36" i="15" s="1"/>
  <c r="V36" i="15" s="1"/>
  <c r="K36" i="15"/>
  <c r="J36" i="15"/>
  <c r="M36" i="15" s="1"/>
  <c r="AB35" i="15"/>
  <c r="AD35" i="15" s="1"/>
  <c r="AA35" i="15"/>
  <c r="W35" i="15"/>
  <c r="T35" i="15"/>
  <c r="U35" i="15" s="1"/>
  <c r="V35" i="15" s="1"/>
  <c r="S35" i="15"/>
  <c r="R35" i="15"/>
  <c r="M35" i="15"/>
  <c r="L35" i="15"/>
  <c r="K35" i="15"/>
  <c r="J35" i="15"/>
  <c r="AB34" i="15"/>
  <c r="AC34" i="15" s="1"/>
  <c r="AA34" i="15"/>
  <c r="W34" i="15"/>
  <c r="U34" i="15"/>
  <c r="V34" i="15" s="1"/>
  <c r="T34" i="15"/>
  <c r="S34" i="15"/>
  <c r="R34" i="15"/>
  <c r="K34" i="15"/>
  <c r="M34" i="15" s="1"/>
  <c r="J34" i="15"/>
  <c r="AB33" i="15"/>
  <c r="AA33" i="15"/>
  <c r="W33" i="15"/>
  <c r="T33" i="15"/>
  <c r="S33" i="15"/>
  <c r="R33" i="15"/>
  <c r="M33" i="15"/>
  <c r="K33" i="15"/>
  <c r="J33" i="15"/>
  <c r="AC32" i="15"/>
  <c r="AB32" i="15"/>
  <c r="AA32" i="15"/>
  <c r="AD32" i="15" s="1"/>
  <c r="W32" i="15"/>
  <c r="T32" i="15"/>
  <c r="S32" i="15"/>
  <c r="R32" i="15"/>
  <c r="K32" i="15"/>
  <c r="L32" i="15" s="1"/>
  <c r="J32" i="15"/>
  <c r="AB31" i="15"/>
  <c r="AD31" i="15" s="1"/>
  <c r="AA31" i="15"/>
  <c r="W31" i="15"/>
  <c r="T31" i="15"/>
  <c r="S31" i="15"/>
  <c r="R31" i="15"/>
  <c r="L31" i="15"/>
  <c r="K31" i="15"/>
  <c r="J31" i="15"/>
  <c r="AB30" i="15"/>
  <c r="AA30" i="15"/>
  <c r="W30" i="15"/>
  <c r="T30" i="15"/>
  <c r="S30" i="15"/>
  <c r="U30" i="15" s="1"/>
  <c r="V30" i="15" s="1"/>
  <c r="R30" i="15"/>
  <c r="K30" i="15"/>
  <c r="M30" i="15" s="1"/>
  <c r="J30" i="15"/>
  <c r="AD29" i="15"/>
  <c r="AB29" i="15"/>
  <c r="AA29" i="15"/>
  <c r="W29" i="15"/>
  <c r="T29" i="15"/>
  <c r="U29" i="15" s="1"/>
  <c r="V29" i="15" s="1"/>
  <c r="S29" i="15"/>
  <c r="R29" i="15"/>
  <c r="K29" i="15"/>
  <c r="L29" i="15" s="1"/>
  <c r="J29" i="15"/>
  <c r="AB28" i="15"/>
  <c r="AC28" i="15" s="1"/>
  <c r="AA28" i="15"/>
  <c r="W28" i="15"/>
  <c r="T28" i="15"/>
  <c r="S28" i="15"/>
  <c r="R28" i="15"/>
  <c r="K28" i="15"/>
  <c r="J28" i="15"/>
  <c r="M28" i="15" s="1"/>
  <c r="AB27" i="15"/>
  <c r="AA27" i="15"/>
  <c r="AC27" i="15" s="1"/>
  <c r="W27" i="15"/>
  <c r="U27" i="15"/>
  <c r="V27" i="15" s="1"/>
  <c r="T27" i="15"/>
  <c r="S27" i="15"/>
  <c r="R27" i="15"/>
  <c r="M27" i="15"/>
  <c r="K27" i="15"/>
  <c r="J27" i="15"/>
  <c r="L27" i="15" s="1"/>
  <c r="AD26" i="15"/>
  <c r="W26" i="15"/>
  <c r="T26" i="15"/>
  <c r="S26" i="15"/>
  <c r="R26" i="15"/>
  <c r="K26" i="15"/>
  <c r="M26" i="15" s="1"/>
  <c r="J26" i="15"/>
  <c r="AD25" i="15"/>
  <c r="W25" i="15"/>
  <c r="T25" i="15"/>
  <c r="S25" i="15"/>
  <c r="R25" i="15"/>
  <c r="U25" i="15" s="1"/>
  <c r="V25" i="15" s="1"/>
  <c r="K25" i="15"/>
  <c r="J25" i="15"/>
  <c r="L25" i="15" s="1"/>
  <c r="AD24" i="15"/>
  <c r="W24" i="15"/>
  <c r="T24" i="15"/>
  <c r="S24" i="15"/>
  <c r="R24" i="15"/>
  <c r="M24" i="15"/>
  <c r="K24" i="15"/>
  <c r="L24" i="15" s="1"/>
  <c r="J24" i="15"/>
  <c r="AB23" i="15"/>
  <c r="AA23" i="15"/>
  <c r="W23" i="15"/>
  <c r="T23" i="15"/>
  <c r="S23" i="15"/>
  <c r="R23" i="15"/>
  <c r="K23" i="15"/>
  <c r="L23" i="15" s="1"/>
  <c r="J23" i="15"/>
  <c r="AC22" i="15"/>
  <c r="AB22" i="15"/>
  <c r="AA22" i="15"/>
  <c r="W22" i="15"/>
  <c r="U22" i="15"/>
  <c r="V22" i="15" s="1"/>
  <c r="T22" i="15"/>
  <c r="S22" i="15"/>
  <c r="R22" i="15"/>
  <c r="K22" i="15"/>
  <c r="M22" i="15" s="1"/>
  <c r="J22" i="15"/>
  <c r="AB21" i="15"/>
  <c r="AA21" i="15"/>
  <c r="AC21" i="15" s="1"/>
  <c r="W21" i="15"/>
  <c r="T21" i="15"/>
  <c r="S21" i="15"/>
  <c r="R21" i="15"/>
  <c r="U21" i="15" s="1"/>
  <c r="V21" i="15" s="1"/>
  <c r="K21" i="15"/>
  <c r="J21" i="15"/>
  <c r="L21" i="15" s="1"/>
  <c r="AB20" i="15"/>
  <c r="AC20" i="15" s="1"/>
  <c r="AA20" i="15"/>
  <c r="W20" i="15"/>
  <c r="T20" i="15"/>
  <c r="S20" i="15"/>
  <c r="R20" i="15"/>
  <c r="K20" i="15"/>
  <c r="J20" i="15"/>
  <c r="L20" i="15" s="1"/>
  <c r="AB19" i="15"/>
  <c r="AA19" i="15"/>
  <c r="AD19" i="15" s="1"/>
  <c r="W19" i="15"/>
  <c r="T19" i="15"/>
  <c r="S19" i="15"/>
  <c r="R19" i="15"/>
  <c r="K19" i="15"/>
  <c r="J19" i="15"/>
  <c r="AB18" i="15"/>
  <c r="AA18" i="15"/>
  <c r="AC18" i="15" s="1"/>
  <c r="W18" i="15"/>
  <c r="T18" i="15"/>
  <c r="S18" i="15"/>
  <c r="R18" i="15"/>
  <c r="K18" i="15"/>
  <c r="J18" i="15"/>
  <c r="L18" i="15" s="1"/>
  <c r="AB17" i="15"/>
  <c r="AA17" i="15"/>
  <c r="AD17" i="15" s="1"/>
  <c r="W17" i="15"/>
  <c r="T17" i="15"/>
  <c r="S17" i="15"/>
  <c r="R17" i="15"/>
  <c r="U17" i="15" s="1"/>
  <c r="V17" i="15" s="1"/>
  <c r="K17" i="15"/>
  <c r="M17" i="15" s="1"/>
  <c r="J17" i="15"/>
  <c r="AB16" i="15"/>
  <c r="AC16" i="15" s="1"/>
  <c r="AA16" i="15"/>
  <c r="W16" i="15"/>
  <c r="T16" i="15"/>
  <c r="S16" i="15"/>
  <c r="R16" i="15"/>
  <c r="K16" i="15"/>
  <c r="J16" i="15"/>
  <c r="L16" i="15" s="1"/>
  <c r="AB15" i="15"/>
  <c r="AA15" i="15"/>
  <c r="W15" i="15"/>
  <c r="T15" i="15"/>
  <c r="S15" i="15"/>
  <c r="R15" i="15"/>
  <c r="K15" i="15"/>
  <c r="J15" i="15"/>
  <c r="AB14" i="15"/>
  <c r="AA14" i="15"/>
  <c r="AC14" i="15" s="1"/>
  <c r="W14" i="15"/>
  <c r="T14" i="15"/>
  <c r="S14" i="15"/>
  <c r="R14" i="15"/>
  <c r="U14" i="15" s="1"/>
  <c r="V14" i="15" s="1"/>
  <c r="K14" i="15"/>
  <c r="M14" i="15" s="1"/>
  <c r="J14" i="15"/>
  <c r="AD13" i="15"/>
  <c r="AC13" i="15"/>
  <c r="AB13" i="15"/>
  <c r="AA13" i="15"/>
  <c r="W13" i="15"/>
  <c r="T13" i="15"/>
  <c r="S13" i="15"/>
  <c r="R13" i="15"/>
  <c r="K13" i="15"/>
  <c r="M13" i="15" s="1"/>
  <c r="J13" i="15"/>
  <c r="AB12" i="15"/>
  <c r="AA12" i="15"/>
  <c r="W12" i="15"/>
  <c r="T12" i="15"/>
  <c r="S12" i="15"/>
  <c r="R12" i="15"/>
  <c r="U12" i="15" s="1"/>
  <c r="V12" i="15" s="1"/>
  <c r="M12" i="15"/>
  <c r="K12" i="15"/>
  <c r="J12" i="15"/>
  <c r="L12" i="15" s="1"/>
  <c r="AB11" i="15"/>
  <c r="AA11" i="15"/>
  <c r="W11" i="15"/>
  <c r="T11" i="15"/>
  <c r="S11" i="15"/>
  <c r="R11" i="15"/>
  <c r="K11" i="15"/>
  <c r="J11" i="15"/>
  <c r="AC10" i="15"/>
  <c r="AB10" i="15"/>
  <c r="AA10" i="15"/>
  <c r="W10" i="15"/>
  <c r="U10" i="15"/>
  <c r="V10" i="15" s="1"/>
  <c r="T10" i="15"/>
  <c r="S10" i="15"/>
  <c r="R10" i="15"/>
  <c r="K10" i="15"/>
  <c r="M10" i="15" s="1"/>
  <c r="J10" i="15"/>
  <c r="AB9" i="15"/>
  <c r="AC9" i="15" s="1"/>
  <c r="AA9" i="15"/>
  <c r="W9" i="15"/>
  <c r="T9" i="15"/>
  <c r="S9" i="15"/>
  <c r="R9" i="15"/>
  <c r="K9" i="15"/>
  <c r="J9" i="15"/>
  <c r="L9" i="15" s="1"/>
  <c r="AB8" i="15"/>
  <c r="AC8" i="15" s="1"/>
  <c r="W8" i="15"/>
  <c r="T8" i="15"/>
  <c r="S8" i="15"/>
  <c r="R8" i="15"/>
  <c r="U8" i="15" s="1"/>
  <c r="V8" i="15" s="1"/>
  <c r="M8" i="15"/>
  <c r="L8" i="15"/>
  <c r="AC17" i="15" l="1"/>
  <c r="AD9" i="15"/>
  <c r="M16" i="15"/>
  <c r="U18" i="15"/>
  <c r="V18" i="15" s="1"/>
  <c r="U19" i="15"/>
  <c r="V19" i="15" s="1"/>
  <c r="AD21" i="15"/>
  <c r="AD28" i="15"/>
  <c r="U32" i="15"/>
  <c r="V32" i="15" s="1"/>
  <c r="AC33" i="15"/>
  <c r="AD33" i="15"/>
  <c r="AD36" i="15"/>
  <c r="U47" i="15"/>
  <c r="V47" i="15" s="1"/>
  <c r="U49" i="15"/>
  <c r="V49" i="15" s="1"/>
  <c r="AC49" i="15"/>
  <c r="U50" i="15"/>
  <c r="V50" i="15" s="1"/>
  <c r="M64" i="15"/>
  <c r="AD64" i="15"/>
  <c r="L71" i="15"/>
  <c r="U9" i="15"/>
  <c r="V9" i="15" s="1"/>
  <c r="L10" i="15"/>
  <c r="AD10" i="15"/>
  <c r="U11" i="15"/>
  <c r="V11" i="15" s="1"/>
  <c r="AD11" i="15"/>
  <c r="U16" i="15"/>
  <c r="V16" i="15" s="1"/>
  <c r="L17" i="15"/>
  <c r="AD18" i="15"/>
  <c r="U20" i="15"/>
  <c r="V20" i="15" s="1"/>
  <c r="L22" i="15"/>
  <c r="AD22" i="15"/>
  <c r="U23" i="15"/>
  <c r="V23" i="15" s="1"/>
  <c r="AD23" i="15"/>
  <c r="M25" i="15"/>
  <c r="L26" i="15"/>
  <c r="M31" i="15"/>
  <c r="L34" i="15"/>
  <c r="AC35" i="15"/>
  <c r="U37" i="15"/>
  <c r="V37" i="15" s="1"/>
  <c r="AD37" i="15"/>
  <c r="L40" i="15"/>
  <c r="M40" i="15"/>
  <c r="U41" i="15"/>
  <c r="V41" i="15" s="1"/>
  <c r="U42" i="15"/>
  <c r="V42" i="15" s="1"/>
  <c r="M43" i="15"/>
  <c r="U44" i="15"/>
  <c r="V44" i="15" s="1"/>
  <c r="U45" i="15"/>
  <c r="V45" i="15" s="1"/>
  <c r="U48" i="15"/>
  <c r="V48" i="15" s="1"/>
  <c r="M49" i="15"/>
  <c r="U54" i="15"/>
  <c r="V54" i="15" s="1"/>
  <c r="L55" i="15"/>
  <c r="AD55" i="15"/>
  <c r="U56" i="15"/>
  <c r="V56" i="15" s="1"/>
  <c r="U57" i="15"/>
  <c r="V57" i="15" s="1"/>
  <c r="AD61" i="15"/>
  <c r="L66" i="15"/>
  <c r="L68" i="15"/>
  <c r="M70" i="15"/>
  <c r="AD70" i="15"/>
  <c r="AC73" i="15"/>
  <c r="U75" i="15"/>
  <c r="V75" i="15" s="1"/>
  <c r="AD77" i="15"/>
  <c r="L78" i="15"/>
  <c r="AC78" i="15"/>
  <c r="L79" i="15"/>
  <c r="AC80" i="15"/>
  <c r="AC81" i="15"/>
  <c r="L37" i="15"/>
  <c r="M37" i="15"/>
  <c r="M9" i="15"/>
  <c r="L13" i="15"/>
  <c r="L15" i="15"/>
  <c r="L19" i="15"/>
  <c r="M20" i="15"/>
  <c r="U26" i="15"/>
  <c r="V26" i="15" s="1"/>
  <c r="L28" i="15"/>
  <c r="M29" i="15"/>
  <c r="L30" i="15"/>
  <c r="AC30" i="15"/>
  <c r="AD30" i="15"/>
  <c r="U31" i="15"/>
  <c r="V31" i="15" s="1"/>
  <c r="AC31" i="15"/>
  <c r="M32" i="15"/>
  <c r="AD34" i="15"/>
  <c r="AD40" i="15"/>
  <c r="U43" i="15"/>
  <c r="V43" i="15" s="1"/>
  <c r="AC43" i="15"/>
  <c r="M46" i="15"/>
  <c r="AD46" i="15"/>
  <c r="M48" i="15"/>
  <c r="AC48" i="15"/>
  <c r="AD51" i="15"/>
  <c r="U52" i="15"/>
  <c r="V52" i="15" s="1"/>
  <c r="AC52" i="15"/>
  <c r="M53" i="15"/>
  <c r="AC57" i="15"/>
  <c r="L60" i="15"/>
  <c r="M62" i="15"/>
  <c r="AD62" i="15"/>
  <c r="AC65" i="15"/>
  <c r="AD69" i="15"/>
  <c r="L74" i="15"/>
  <c r="AC74" i="15"/>
  <c r="L76" i="15"/>
  <c r="M11" i="15"/>
  <c r="AC12" i="15"/>
  <c r="U13" i="15"/>
  <c r="V13" i="15" s="1"/>
  <c r="L14" i="15"/>
  <c r="AD14" i="15"/>
  <c r="U15" i="15"/>
  <c r="V15" i="15" s="1"/>
  <c r="AD15" i="15"/>
  <c r="M18" i="15"/>
  <c r="M21" i="15"/>
  <c r="U24" i="15"/>
  <c r="V24" i="15" s="1"/>
  <c r="AD27" i="15"/>
  <c r="U28" i="15"/>
  <c r="V28" i="15" s="1"/>
  <c r="AC29" i="15"/>
  <c r="L33" i="15"/>
  <c r="U33" i="15"/>
  <c r="V33" i="15" s="1"/>
  <c r="L36" i="15"/>
  <c r="L38" i="15"/>
  <c r="AC38" i="15"/>
  <c r="AC39" i="15"/>
  <c r="M42" i="15"/>
  <c r="AD42" i="15"/>
  <c r="M45" i="15"/>
  <c r="AD47" i="15"/>
  <c r="M50" i="15"/>
  <c r="AD50" i="15"/>
  <c r="AC53" i="15"/>
  <c r="M54" i="15"/>
  <c r="AD54" i="15"/>
  <c r="L56" i="15"/>
  <c r="M57" i="15"/>
  <c r="L58" i="15"/>
  <c r="U59" i="15"/>
  <c r="V59" i="15" s="1"/>
  <c r="AD59" i="15"/>
  <c r="U60" i="15"/>
  <c r="V60" i="15" s="1"/>
  <c r="U61" i="15"/>
  <c r="V61" i="15" s="1"/>
  <c r="U63" i="15"/>
  <c r="V63" i="15" s="1"/>
  <c r="AD63" i="15"/>
  <c r="U64" i="15"/>
  <c r="V64" i="15" s="1"/>
  <c r="U65" i="15"/>
  <c r="V65" i="15" s="1"/>
  <c r="U67" i="15"/>
  <c r="V67" i="15" s="1"/>
  <c r="AD67" i="15"/>
  <c r="U68" i="15"/>
  <c r="V68" i="15" s="1"/>
  <c r="U69" i="15"/>
  <c r="V69" i="15" s="1"/>
  <c r="AD71" i="15"/>
  <c r="U72" i="15"/>
  <c r="V72" i="15" s="1"/>
  <c r="L73" i="15"/>
  <c r="U73" i="15"/>
  <c r="V73" i="15" s="1"/>
  <c r="AD75" i="15"/>
  <c r="U76" i="15"/>
  <c r="V76" i="15" s="1"/>
  <c r="L77" i="15"/>
  <c r="U77" i="15"/>
  <c r="V77" i="15" s="1"/>
  <c r="U79" i="15"/>
  <c r="V79" i="15" s="1"/>
  <c r="AD79" i="15"/>
  <c r="M81" i="15"/>
  <c r="L11" i="15"/>
  <c r="AD8" i="15"/>
  <c r="AD12" i="15"/>
  <c r="M15" i="15"/>
  <c r="AD16" i="15"/>
  <c r="M19" i="15"/>
  <c r="AD20" i="15"/>
  <c r="M23" i="15"/>
  <c r="AC11" i="15"/>
  <c r="AC15" i="15"/>
  <c r="AC19" i="15"/>
  <c r="AC23" i="15"/>
  <c r="L41" i="15"/>
  <c r="AC42" i="15"/>
  <c r="L49" i="15"/>
  <c r="L53" i="15"/>
  <c r="L57" i="15"/>
  <c r="L61" i="15"/>
  <c r="AC62" i="15"/>
  <c r="L65" i="15"/>
  <c r="AC66" i="15"/>
  <c r="L69" i="15"/>
  <c r="L80" i="15"/>
</calcChain>
</file>

<file path=xl/comments1.xml><?xml version="1.0" encoding="utf-8"?>
<comments xmlns="http://schemas.openxmlformats.org/spreadsheetml/2006/main">
  <authors>
    <author>Rosa Valentina Aceros Garcia</author>
  </authors>
  <commentList>
    <comment ref="B7" authorId="0" shapeId="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comments2.xml><?xml version="1.0" encoding="utf-8"?>
<comments xmlns="http://schemas.openxmlformats.org/spreadsheetml/2006/main">
  <authors>
    <author>Rosa Valentina Aceros Garcia</author>
  </authors>
  <commentList>
    <comment ref="B7" authorId="0" shapeId="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sharedStrings.xml><?xml version="1.0" encoding="utf-8"?>
<sst xmlns="http://schemas.openxmlformats.org/spreadsheetml/2006/main" count="1853" uniqueCount="1004">
  <si>
    <t>PLAN ANTICORRUPCIÓN Y ATENCIÓN AL CIUDADANO</t>
  </si>
  <si>
    <t>INSTITUTO DE HIDROLOGÍA, METEOROLOGÍA Y ESTUDIOS AMBIENTALES</t>
  </si>
  <si>
    <t>IDEAM</t>
  </si>
  <si>
    <t>AÑO DE VIGENCIA: 2020</t>
  </si>
  <si>
    <t>Versión 2</t>
  </si>
  <si>
    <t>COMPONENTES</t>
  </si>
  <si>
    <t xml:space="preserve">Gestión del Riesgo de Corrupción </t>
  </si>
  <si>
    <t>Racionalización de Trámites</t>
  </si>
  <si>
    <t>Rendición de Cuentas</t>
  </si>
  <si>
    <t>Mecanismos para Mejorar la Atención al Ciudadano - Servicio al Ciudadano</t>
  </si>
  <si>
    <t>Modificación documento versión 2</t>
  </si>
  <si>
    <t>Mecanismos para Mejorar la Atención al Ciudadano - Estrategia de participación ciudadana en la gestión publica</t>
  </si>
  <si>
    <t>1. Modificación del Índice
2. Se agrega hoja de objetivos 
3. Se incluye el subcomponente 4.1 Criterio diferencial de accesibilidad en el componente 6. 
4. Se incluyó el componente Iniciativas Adicionales</t>
  </si>
  <si>
    <t>Mecanismos para la Transparencia y Acceso a la Información</t>
  </si>
  <si>
    <t>Iniciativas Adicionales</t>
  </si>
  <si>
    <t>Mapa de Riesgos 2020</t>
  </si>
  <si>
    <t>Información de metodologia en: http://www.funcionpublica.gov.co/eva/es/plan-anticorrupcion</t>
  </si>
  <si>
    <t>INSTITUTO DE HIDROLOGIA, METEOROLOGIA Y ESTUDIOS AMBIENTALES</t>
  </si>
  <si>
    <t xml:space="preserve">Objetivos </t>
  </si>
  <si>
    <t>1. OBJETIVO GENERAL
Formular y realizar seguimiento a las actividades de carácter institucional encaminadas para la lucha contra la corrupción y atención al ciudadano, en términos de prevención y mitigación de riesgos de corrupción, acceso ágil y sencillo a los trámites y servicios del instituto,  generación de espacios de diálogo para la participación ciudadana y la rendición de cuentas, fortalecimiento de los mecanismos de atención al ciudadano y mejoramiento en la transparencia y acceso a información pública de calidad, así como el desarrollo de mecanismos a garantizar un comportamiento probo de los funcionarios públicos y controlar las conductas de corrupción.</t>
  </si>
  <si>
    <t>2. OBJETIVOS ESPECÍFICOS</t>
  </si>
  <si>
    <r>
      <rPr>
        <b/>
        <sz val="11"/>
        <color theme="1"/>
        <rFont val="Agency FB"/>
        <family val="2"/>
      </rPr>
      <t>•</t>
    </r>
    <r>
      <rPr>
        <b/>
        <sz val="11"/>
        <color theme="1"/>
        <rFont val="Calibri"/>
        <family val="2"/>
      </rPr>
      <t xml:space="preserve"> </t>
    </r>
    <r>
      <rPr>
        <b/>
        <sz val="11"/>
        <color theme="1"/>
        <rFont val="Calibri"/>
        <family val="2"/>
        <scheme val="minor"/>
      </rPr>
      <t>Formular acciones para prevenir y controlar los riesgos de corrupción a través de los mapas de riesgo</t>
    </r>
  </si>
  <si>
    <r>
      <rPr>
        <b/>
        <sz val="11"/>
        <color theme="1"/>
        <rFont val="Agency FB"/>
        <family val="2"/>
      </rPr>
      <t>•</t>
    </r>
    <r>
      <rPr>
        <b/>
        <sz val="11"/>
        <color theme="1"/>
        <rFont val="Calibri"/>
        <family val="2"/>
      </rPr>
      <t xml:space="preserve"> </t>
    </r>
    <r>
      <rPr>
        <b/>
        <sz val="11"/>
        <color theme="1"/>
        <rFont val="Calibri"/>
        <family val="2"/>
        <scheme val="minor"/>
      </rPr>
      <t>Optimizar el servicio a través de la racionalización de los trámites y servicios del Ideam</t>
    </r>
  </si>
  <si>
    <r>
      <rPr>
        <b/>
        <sz val="11"/>
        <color theme="1"/>
        <rFont val="Agency FB"/>
        <family val="2"/>
      </rPr>
      <t xml:space="preserve">• </t>
    </r>
    <r>
      <rPr>
        <b/>
        <sz val="11"/>
        <color theme="1"/>
        <rFont val="Calibri"/>
        <family val="2"/>
        <scheme val="minor"/>
      </rPr>
      <t>Mejorar los mecanismos de rendición de cuentas que permitan hacer visible la gestión del Ideam a los grupos de Interés</t>
    </r>
  </si>
  <si>
    <r>
      <rPr>
        <b/>
        <sz val="11"/>
        <color theme="1"/>
        <rFont val="Agency FB"/>
        <family val="2"/>
      </rPr>
      <t xml:space="preserve">• </t>
    </r>
    <r>
      <rPr>
        <b/>
        <sz val="11"/>
        <color theme="1"/>
        <rFont val="Calibri"/>
        <family val="2"/>
        <scheme val="minor"/>
      </rPr>
      <t>Promover la participación ciudadana en la gestión del Instituto</t>
    </r>
  </si>
  <si>
    <r>
      <rPr>
        <b/>
        <sz val="11"/>
        <color theme="1"/>
        <rFont val="Agency FB"/>
        <family val="2"/>
      </rPr>
      <t>•</t>
    </r>
    <r>
      <rPr>
        <b/>
        <sz val="11"/>
        <color theme="1"/>
        <rFont val="Calibri"/>
        <family val="2"/>
      </rPr>
      <t xml:space="preserve"> Actualizar permanentemente la información del </t>
    </r>
    <r>
      <rPr>
        <b/>
        <sz val="11"/>
        <color theme="1"/>
        <rFont val="Calibri"/>
        <family val="2"/>
        <scheme val="minor"/>
      </rPr>
      <t>link de transparencia en la página web institucional</t>
    </r>
  </si>
  <si>
    <r>
      <rPr>
        <b/>
        <sz val="11"/>
        <color theme="1"/>
        <rFont val="Agency FB"/>
        <family val="2"/>
      </rPr>
      <t>•</t>
    </r>
    <r>
      <rPr>
        <b/>
        <sz val="11"/>
        <color theme="1"/>
        <rFont val="Calibri"/>
        <family val="2"/>
      </rPr>
      <t xml:space="preserve"> Consolidar una cultura de integridad fortaleciendo los valores éticos al interior del Instituto  </t>
    </r>
  </si>
  <si>
    <r>
      <rPr>
        <b/>
        <sz val="11"/>
        <color theme="1"/>
        <rFont val="Agency FB"/>
        <family val="2"/>
      </rPr>
      <t>•</t>
    </r>
    <r>
      <rPr>
        <b/>
        <sz val="11"/>
        <color theme="1"/>
        <rFont val="Calibri"/>
        <family val="2"/>
      </rPr>
      <t xml:space="preserve"> Implementar acciones para la identificación temprana de conflictos de intereses, mecanismos de denuncia y seguimiento efectivo.</t>
    </r>
  </si>
  <si>
    <t>Componente 1: Gestión del Riesgo de Corrupción</t>
  </si>
  <si>
    <t>Subcomponente</t>
  </si>
  <si>
    <t xml:space="preserve"> Actividades</t>
  </si>
  <si>
    <t>Meta o producto</t>
  </si>
  <si>
    <t xml:space="preserve">Responsable </t>
  </si>
  <si>
    <t>Fecha programada</t>
  </si>
  <si>
    <r>
      <rPr>
        <b/>
        <sz val="10"/>
        <color theme="1"/>
        <rFont val="Calibri"/>
        <family val="2"/>
        <scheme val="minor"/>
      </rPr>
      <t xml:space="preserve">Subcomponente /proceso 1                                          </t>
    </r>
    <r>
      <rPr>
        <sz val="10"/>
        <color theme="1"/>
        <rFont val="Calibri"/>
        <family val="2"/>
        <scheme val="minor"/>
      </rPr>
      <t xml:space="preserve"> Política de Administración de Riesgos de Corrupción</t>
    </r>
  </si>
  <si>
    <t>1.1</t>
  </si>
  <si>
    <t>Divulgar la Política de Administración de Riesgos aprobada</t>
  </si>
  <si>
    <t>Campañas de sensibilización
(3)</t>
  </si>
  <si>
    <t>1/03/2020
01/08/2020
15/12/2020</t>
  </si>
  <si>
    <r>
      <rPr>
        <b/>
        <sz val="10"/>
        <color theme="1"/>
        <rFont val="Calibri"/>
        <family val="2"/>
        <scheme val="minor"/>
      </rPr>
      <t xml:space="preserve">Subcomponente/proceso  2                                                                    </t>
    </r>
    <r>
      <rPr>
        <sz val="10"/>
        <color theme="1"/>
        <rFont val="Calibri"/>
        <family val="2"/>
        <scheme val="minor"/>
      </rPr>
      <t xml:space="preserve">  Construcción del Mapa de Riesgos de Corrupción</t>
    </r>
  </si>
  <si>
    <t>2.1</t>
  </si>
  <si>
    <t xml:space="preserve">Realizar mesas de trabajo con los 17 procesos para identificar y actualizar los riesgos </t>
  </si>
  <si>
    <t>Mesas de trabajo
(17)</t>
  </si>
  <si>
    <t>Primer semestre de 2020
(febrero - noviembre)</t>
  </si>
  <si>
    <r>
      <rPr>
        <b/>
        <sz val="10"/>
        <color theme="1"/>
        <rFont val="Calibri"/>
        <family val="2"/>
        <scheme val="minor"/>
      </rPr>
      <t xml:space="preserve">Subcomponente /proceso 3                                            </t>
    </r>
    <r>
      <rPr>
        <sz val="10"/>
        <color theme="1"/>
        <rFont val="Calibri"/>
        <family val="2"/>
        <scheme val="minor"/>
      </rPr>
      <t xml:space="preserve"> Consulta y divulgación </t>
    </r>
  </si>
  <si>
    <t>3.1</t>
  </si>
  <si>
    <t>Divulgación del plan anticorrupción y de atención al ciudadano y mapa de riesgos de corrupción</t>
  </si>
  <si>
    <t>Correo electrónico masivo y redes sociales para divulgacion</t>
  </si>
  <si>
    <t>3.2</t>
  </si>
  <si>
    <t>Revisar observaciones de Grupos de valor y ajustar (si aplica) Mapa de Riesgos de Corrupción</t>
  </si>
  <si>
    <t>Plan anticorrupción y atención al ciudadano ajustado (en caso que aplique)</t>
  </si>
  <si>
    <t xml:space="preserve">31/01/2020
</t>
  </si>
  <si>
    <r>
      <rPr>
        <b/>
        <sz val="10"/>
        <color theme="1"/>
        <rFont val="Calibri"/>
        <family val="2"/>
        <scheme val="minor"/>
      </rPr>
      <t>Subcomponente /proceso 4</t>
    </r>
    <r>
      <rPr>
        <sz val="10"/>
        <color theme="1"/>
        <rFont val="Calibri"/>
        <family val="2"/>
        <scheme val="minor"/>
      </rPr>
      <t xml:space="preserve">                                           Monitoreo o revisión</t>
    </r>
  </si>
  <si>
    <t>4.1</t>
  </si>
  <si>
    <t>Monitoreo del Plan</t>
  </si>
  <si>
    <t>Registro del monitoreo</t>
  </si>
  <si>
    <t>Responsable de las actividades y Oficina Asesora de Planeación.</t>
  </si>
  <si>
    <t>15/04/2020
18/08/2020
30/11/2020</t>
  </si>
  <si>
    <r>
      <rPr>
        <b/>
        <sz val="10"/>
        <color theme="1"/>
        <rFont val="Calibri"/>
        <family val="2"/>
        <scheme val="minor"/>
      </rPr>
      <t>Subcomponente/proceso 5</t>
    </r>
    <r>
      <rPr>
        <sz val="10"/>
        <color theme="1"/>
        <rFont val="Calibri"/>
        <family val="2"/>
        <scheme val="minor"/>
      </rPr>
      <t xml:space="preserve"> Seguimiento</t>
    </r>
  </si>
  <si>
    <t>5.1.</t>
  </si>
  <si>
    <t>Seguimiento del Plan</t>
  </si>
  <si>
    <t>Informes de seguimiento</t>
  </si>
  <si>
    <t>Componente 2:  Racionalización de Trámites</t>
  </si>
  <si>
    <t>DATOS TRÁMITES A RACIONALIZAR</t>
  </si>
  <si>
    <t>TIPO DE RACIONALIZACIÓN</t>
  </si>
  <si>
    <t>PLAN DE EJECUCIÓN</t>
  </si>
  <si>
    <t>Tipo</t>
  </si>
  <si>
    <t>Número</t>
  </si>
  <si>
    <t>Nombre</t>
  </si>
  <si>
    <t>Estado</t>
  </si>
  <si>
    <t>Situación actual</t>
  </si>
  <si>
    <t>Mejora a implementar</t>
  </si>
  <si>
    <t>Beneficio al ciudadano y/o entidad</t>
  </si>
  <si>
    <t>Tipo racionalización</t>
  </si>
  <si>
    <t>Acciones racionalización</t>
  </si>
  <si>
    <t>Fecha inicio</t>
  </si>
  <si>
    <t>Fecha final</t>
  </si>
  <si>
    <t>Responsable</t>
  </si>
  <si>
    <t>Trámite</t>
  </si>
  <si>
    <t>Acreditación de laboratorios ambientales en Colombia</t>
  </si>
  <si>
    <t>Inscrito</t>
  </si>
  <si>
    <r>
      <t>De conformidad con el parágrafo 2 del Artículo 2.2.8.9.1.5 del Decreto 1076 de 2015, los laboratorios que produzcan información de carácter ambiental requerida por las autoridades ambientales competentes, o la información de carácter oficial relacionada con la calidad del medio ambiente y de los recursos naturales renovables, deberán poseer certificado de acreditación otorgado mediante acto administrativo expedido por el IDEAM. 
Dicho acto administrativo o resolución, y la misma solicitud de acreditación, son documentos físicos cuyo trámite requiere interacción</t>
    </r>
    <r>
      <rPr>
        <b/>
        <sz val="10"/>
        <rFont val="Calibri"/>
        <family val="2"/>
        <scheme val="minor"/>
      </rPr>
      <t xml:space="preserve"> presencial</t>
    </r>
    <r>
      <rPr>
        <sz val="10"/>
        <color indexed="8"/>
        <rFont val="Calibri"/>
        <family val="2"/>
        <scheme val="minor"/>
      </rPr>
      <t xml:space="preserve"> de cada usuario, desde cualquier parte del territorio nacional, con la sede única del IDEAM en  Bogotá D.C., bajo las limitaciones del correo postal y/o  los horarios de oficina de los funcionarios a cargo de la tarea.</t>
    </r>
  </si>
  <si>
    <t>La notificación por medios electrónicos autorizados por el usuario de las comunicaciones generadas para éste en el marco del trámite de acreditación, redunda directamente en disminución de costos y  tiempo de traslado hasta la ciudad de Bogotá D.C., a la la sede central del IDEAM.
Por otra parte, la facilidad del usuario de comunicar y/o trasladar información necesaria para el trámite por estos mismos medios electrónicos, disminuye igualmente en costos adicionales de correo postal certificado.</t>
  </si>
  <si>
    <t>Tecnológica</t>
  </si>
  <si>
    <t>Respuesta y /o Notificacion electronica</t>
  </si>
  <si>
    <t>Subdireccion de Estudios Ambientales (Grupo de Acreditacion)
Apoya: Oficina Asesora de Planeacion (OAP)</t>
  </si>
  <si>
    <t>Estandarizar el procedimiento de acreditación conforme a la norma ISO 17011</t>
  </si>
  <si>
    <t>La estandarización del procedimiento de acreditación garantiza que el IDEAM, como organismo de acreditación que realiza la acreditación de organismos de evaluación de la conformidad, actue de manera imparcial y demuestre su competencia técnica, lo cual  brinda mayores garantias para el usuario y hace más transparente el proceso.</t>
  </si>
  <si>
    <t>Administrativa</t>
  </si>
  <si>
    <t>Implementación norma ISO 17011</t>
  </si>
  <si>
    <t xml:space="preserve">Actualizar las Resoluciones 2509 de 2011 y la 268 de 2015. </t>
  </si>
  <si>
    <t xml:space="preserve">La actualización de la normativa que rige el proceso de acreditación, permitirá simplificar el trámite de acreditación y dar mayor claridad para el usuario mejorando los tiempos de atención. </t>
  </si>
  <si>
    <t>Normativa</t>
  </si>
  <si>
    <t>Modificación de las Resoluciones 2509 de 2011 y 268 de 2015</t>
  </si>
  <si>
    <t>Autorización para la medición de emisiones contaminantes generadas por fuentes móviles</t>
  </si>
  <si>
    <t>De conformidad con el artículo 35 de la Resolución Nº 910 de 2008 expedida por el Ministerio de Ambiente y Desarrollo Territorial,  “Las autoridades ambientales, los comercializadores representantes de marca, fabricantes, ensambladores e importadores de vehículos y/o motocicletas, motociclos y moto triciclos, así como los laboratorios ambientales que realicen medición de emisiones contaminantes para cumplir lo establecido en la presente resolución, deberán contar con la autorización del proceso de medición de emisiones contaminantes otorgada por el Instituto de Hidrología, Meteorología y Estudios Ambientales- IDEAM"
Dicho acto administrativo o resolución, y la misma solicitud, son documentos físicos cuyo trámite requiere interacción presencial de cada usuario, desde cualquier parte del territorio nacional, con la sede única del IDEAM en  Bogotá D.C., bajo las limitaciones del correo postal y/o  los horarios de oficina de los funcionarios a cargo de la tarea.</t>
  </si>
  <si>
    <t>Continuar con la estrategia de implementar un mecanismo alternativo de comunicación virtual con el usuario, para la notificación por medios electrónicos autorizados, tanto de los actos administrativos generados, como de la comunicación con el IDEAM en el marco del trámite</t>
  </si>
  <si>
    <t>La notificación por medios electrónicos autorizados por el usuario de las comunicaciones generadas para éste en el marco del trámite de autorización, redunda directamente en disminución de costos y  tiempo de traslado hasta la ciudad de Bogotá D.C., a la la sede central del IDEAM.
Por otra parte, la facilidad del usuario de comunicar y/o trasladar información necesaria para el trámite por estos mismos medios electrónicos, disminuye igualmente en costos adicionales de correo postal certificado.</t>
  </si>
  <si>
    <t>Estandarizar el procedimiento de autorización conforme a la norma ISO 17011</t>
  </si>
  <si>
    <t>La estandarización del procedimiento de autorización garantiza que el IDEAM, como organismo de acreditación que realiza la acreditación de organismos de evaluación de la conformidad, actue de manera imparcial y demuestre su competencia técnica, lo cual  brinda mayores garantias para el usuario y hace más transparente el proceso.</t>
  </si>
  <si>
    <t xml:space="preserve">La actualización de la normativa que rige el proceso de autorización, permitirá simplificar el trámite de autorización y dar mayor claridad para el usuario mejorando los tiempos de atención. </t>
  </si>
  <si>
    <t>Componente 3:  Rendición de cuentas</t>
  </si>
  <si>
    <t xml:space="preserve">Subcomponente </t>
  </si>
  <si>
    <t>Actividades</t>
  </si>
  <si>
    <r>
      <t xml:space="preserve">Subcomponente 1 
</t>
    </r>
    <r>
      <rPr>
        <sz val="10"/>
        <color theme="1"/>
        <rFont val="Calibri"/>
        <family val="2"/>
        <scheme val="minor"/>
      </rPr>
      <t>Información de calidad y en lenguaje comprensible</t>
    </r>
  </si>
  <si>
    <t>Definición del equipo lider del proceso de rendición de cuentas</t>
  </si>
  <si>
    <t xml:space="preserve">Una mesa de trabajo para definir integrantes y responsables (acta, lista de asitencia y fotos) </t>
  </si>
  <si>
    <t>1.2</t>
  </si>
  <si>
    <t>Elaborar la Estrategia de Rendición de Cuentas 2020</t>
  </si>
  <si>
    <t xml:space="preserve">Una (1) Estregia de rendición de cuentas
1 (Plan de Rendición de Cuentas) </t>
  </si>
  <si>
    <t>1.3</t>
  </si>
  <si>
    <t>Actualizar la caracterización de la población objetivo del IDEAM basándose en estudios previos y análisis existentes.</t>
  </si>
  <si>
    <t>Documento  de caracterización actualizado publicado y socializado</t>
  </si>
  <si>
    <t>1.4</t>
  </si>
  <si>
    <t>Actualización de la información en los vínculos de la página web de la entidad en Ley de Transparencia</t>
  </si>
  <si>
    <t xml:space="preserve">Publicar noticias relacionadas con la gestión de la Entidad, avances y resultados.                                                        </t>
  </si>
  <si>
    <t>Noticias publicadas donde se evidencie la gestión del IDEAM.</t>
  </si>
  <si>
    <t>Divulgar los productos realizados por el IDEAM y su alcance.</t>
  </si>
  <si>
    <t xml:space="preserve">Piezas gráficas, audiovisual o multimedia </t>
  </si>
  <si>
    <r>
      <t>Subcomponente 2</t>
    </r>
    <r>
      <rPr>
        <sz val="10"/>
        <color theme="1"/>
        <rFont val="Calibri"/>
        <family val="2"/>
        <scheme val="minor"/>
      </rPr>
      <t xml:space="preserve"> 
Diálogo de doble vía con la ciudadanía y sus organizaciones</t>
    </r>
  </si>
  <si>
    <t>Audiencia pública de rendición de cuentas (Presencial): 
(Foro-audiencia pública participativa) para divulgar a la ciudadanía y grupos de interés los resultados de la gestión institucional 2019-2020.</t>
  </si>
  <si>
    <t>1 audiencia pública participativa anual.</t>
  </si>
  <si>
    <t>• Dirección General
Secretaria General
• Oficina Asesora de Planeación
• Grupo de Comunicaciones
• Grupo de Gestión documental y Centro de Documentación 
• Grupo de Atención al Ciudadano 
• Oficina de Control Interno
•  Subdirección de Hidrología
•  Subdirección de Meteorología
•  Subdirección de Estudios Ambientales
•  Subdirección de Ecosistemas e Información Ambiental</t>
  </si>
  <si>
    <t>2.2</t>
  </si>
  <si>
    <t>Foro virtual como espacio de diálogo a través de TIC's para dar a conocer la gestión de la Entidad</t>
  </si>
  <si>
    <t>Dos (2) foros</t>
  </si>
  <si>
    <t>2.3</t>
  </si>
  <si>
    <t>Participar en las Ferias Nacionales de Servicio al Ciudadano</t>
  </si>
  <si>
    <t>Participación en 1 FNSC (Feria Nacional de Servicio al Ciudadano)</t>
  </si>
  <si>
    <r>
      <t xml:space="preserve">Subcomponente 3
</t>
    </r>
    <r>
      <rPr>
        <sz val="10"/>
        <color theme="1"/>
        <rFont val="Calibri"/>
        <family val="2"/>
        <scheme val="minor"/>
      </rPr>
      <t>Incentivos para motivar la cultura de la rendición y petición de cuentas</t>
    </r>
  </si>
  <si>
    <t>Identificar uno de los usuarios que más consulta la información del IDEAM y otro que haga uso de la misma, para entregarles un reconocimiento a su fidelidad.</t>
  </si>
  <si>
    <t>1. Hacer un reconocimiento público y el envío de una carta al usuario identificado, reconociendo y agradeciendo su fidelidad.                                                                                                 2. Entrega de kit de publicaciones seleccionadas del IDEAM al usuario escogido.</t>
  </si>
  <si>
    <t xml:space="preserve">Fortalecer las competencias de los funcionarios del IDEAM a través de la capacitaciones presenciales y/o virtuales que se encuentren enfocadas a buenas prácticas de Rendición de Cuentas.                                            </t>
  </si>
  <si>
    <t>Capacitación interna relacionada con buenas prácticas de Rendición de Cuentas en el cumplimiento de su labor.</t>
  </si>
  <si>
    <t>3.3</t>
  </si>
  <si>
    <t xml:space="preserve">Hacer reconocimiento público al servidor público del IDEAM que se destaque por la realización de prácticas de Rendición de Cuentas en el cumplimiento de su labor,  a  través de la publicación de una nota en la revista interna u otros canales de divulgación interna    </t>
  </si>
  <si>
    <t>Publicación de un (1) artículo en los medios de divulgación interna con el perfil del funcionario seleccionado.</t>
  </si>
  <si>
    <r>
      <rPr>
        <b/>
        <sz val="10"/>
        <color theme="1"/>
        <rFont val="Calibri"/>
        <family val="2"/>
        <scheme val="minor"/>
      </rPr>
      <t xml:space="preserve">Subcomponente 4
</t>
    </r>
    <r>
      <rPr>
        <sz val="10"/>
        <color theme="1"/>
        <rFont val="Calibri"/>
        <family val="2"/>
        <scheme val="minor"/>
      </rPr>
      <t>Evaluación y retroalimentación a  la gestión institucional</t>
    </r>
  </si>
  <si>
    <t>Evaluación y propuesta de mejoras de la estrategia de rendición de cuentas.</t>
  </si>
  <si>
    <t xml:space="preserve">Documento con evaluación y mejoras respecto a la estrategia de rendición de cuentas </t>
  </si>
  <si>
    <t>Publicar en la página Web de la entidad la información relacionada con Ley de Transparencia y aquellos mecanismos mediante los cuales la ciudadanía pueda verificar la rendición de cuentas.                                                               
(Medios de divulgación: Página Web), con el objeto de mejorar el posicionamiento de la entidad dado por el indice de transparencia (ITA)</t>
  </si>
  <si>
    <t>Componente 4:  Mecanismos para Mejorar la Atención al Ciudadano - Servicio al Ciudadano</t>
  </si>
  <si>
    <r>
      <rPr>
        <b/>
        <sz val="10"/>
        <color theme="1"/>
        <rFont val="Calibri"/>
        <family val="2"/>
        <scheme val="minor"/>
      </rPr>
      <t>Subcomponente 1</t>
    </r>
    <r>
      <rPr>
        <sz val="10"/>
        <color theme="1"/>
        <rFont val="Calibri"/>
        <family val="2"/>
        <scheme val="minor"/>
      </rPr>
      <t xml:space="preserve">                           
Estructura administrativa y Direccionamiento estratégico </t>
    </r>
  </si>
  <si>
    <t>Determinar la efectividad de las actividades de servicio al ciudadano, realizadas por el IDEAM, durante la vigencia 2019</t>
  </si>
  <si>
    <t xml:space="preserve">Informe de resultados de la implementación de las actividades de servicioal ciudadano 2019 </t>
  </si>
  <si>
    <t>Elaborar la Estrategia de Servicio al Ciudadano 2020</t>
  </si>
  <si>
    <t>Definir y elaborar la Estrategia de Servicio al Ciudadano 2020</t>
  </si>
  <si>
    <r>
      <rPr>
        <b/>
        <sz val="10"/>
        <color theme="1"/>
        <rFont val="Calibri"/>
        <family val="2"/>
        <scheme val="minor"/>
      </rPr>
      <t xml:space="preserve">Subcomponente 2                            </t>
    </r>
    <r>
      <rPr>
        <sz val="10"/>
        <color theme="1"/>
        <rFont val="Calibri"/>
        <family val="2"/>
        <scheme val="minor"/>
      </rPr>
      <t xml:space="preserve"> 
Fortalecimiento de los canales de atención</t>
    </r>
  </si>
  <si>
    <t>Fortalecer de acuerdo a la viabilidad de recursos, los canales de atención con los resultados del diagnostico</t>
  </si>
  <si>
    <t>Fortalecimiento de un canal de Atención al Ciudadano</t>
  </si>
  <si>
    <r>
      <rPr>
        <b/>
        <sz val="10"/>
        <color theme="1"/>
        <rFont val="Calibri"/>
        <family val="2"/>
        <scheme val="minor"/>
      </rPr>
      <t xml:space="preserve">Subcomponente 3                          </t>
    </r>
    <r>
      <rPr>
        <sz val="10"/>
        <color theme="1"/>
        <rFont val="Calibri"/>
        <family val="2"/>
        <scheme val="minor"/>
      </rPr>
      <t xml:space="preserve"> 
Talento humano</t>
    </r>
  </si>
  <si>
    <t xml:space="preserve">Promover en la Entidad una cultura de servicio al ciudadano </t>
  </si>
  <si>
    <t>Cronograma de capacitaciones.
Actas de reunión con las evidencias.</t>
  </si>
  <si>
    <t>Cortes
30/04/2020
31/08/2020
30/11/2020</t>
  </si>
  <si>
    <r>
      <rPr>
        <b/>
        <sz val="10"/>
        <color theme="1"/>
        <rFont val="Calibri"/>
        <family val="2"/>
        <scheme val="minor"/>
      </rPr>
      <t xml:space="preserve">Subcomponente 4                         
</t>
    </r>
    <r>
      <rPr>
        <sz val="10"/>
        <color theme="1"/>
        <rFont val="Calibri"/>
        <family val="2"/>
        <scheme val="minor"/>
      </rPr>
      <t xml:space="preserve"> Normativo y procedimental</t>
    </r>
  </si>
  <si>
    <t>Realizar reporte del seguimiento hecho a la gestión interna de las PQRS.</t>
  </si>
  <si>
    <t>Informe de seguimiento</t>
  </si>
  <si>
    <t>Cortes
31/01/2020
30/04/2020
31/07/2020
31/10/2020</t>
  </si>
  <si>
    <r>
      <rPr>
        <b/>
        <sz val="10"/>
        <color theme="1"/>
        <rFont val="Calibri"/>
        <family val="2"/>
        <scheme val="minor"/>
      </rPr>
      <t xml:space="preserve">Subcomponente 5                          </t>
    </r>
    <r>
      <rPr>
        <sz val="10"/>
        <color theme="1"/>
        <rFont val="Calibri"/>
        <family val="2"/>
        <scheme val="minor"/>
      </rPr>
      <t xml:space="preserve"> 
Relacionamiento con el ciudadano</t>
    </r>
  </si>
  <si>
    <t>5.1</t>
  </si>
  <si>
    <t>Realizar la medición del Nivel de Satisfacción de Usuarios del IDEAM.</t>
  </si>
  <si>
    <t>Informe de medición NSU</t>
  </si>
  <si>
    <t>30/06/2020
30/11/2020</t>
  </si>
  <si>
    <t>5.2</t>
  </si>
  <si>
    <t>Implementar acciones de mejora viables producto de análisis de la medición de la NSU</t>
  </si>
  <si>
    <t>Acciones viables implementadas</t>
  </si>
  <si>
    <t>Componente 5: Mecanismos para Mejorar la Atención al Ciudadano - Estrategia de participación ciudadana en la gestión pública</t>
  </si>
  <si>
    <t>Fase del ciclo de la Gestión</t>
  </si>
  <si>
    <t>Objetivo (s) de la actividad</t>
  </si>
  <si>
    <t>Meta/Producto</t>
  </si>
  <si>
    <t>Indicador</t>
  </si>
  <si>
    <t>Diagnóstico</t>
  </si>
  <si>
    <t>Determinar la efectividad de las actividades de participación ciudadana, realizadas por el IDEAM, durante la vigencia 2019</t>
  </si>
  <si>
    <t xml:space="preserve">Determinar la efectividad  de las actividades de participación ciudadana realizadas en el Instituto, durante la vigencia 2019. </t>
  </si>
  <si>
    <t xml:space="preserve">Informe de resultados de la implementación de la estrategia 2019 </t>
  </si>
  <si>
    <t>Informe de resultados 2019</t>
  </si>
  <si>
    <t>* Grupo de Servicio al Ciudadano</t>
  </si>
  <si>
    <t>Formulación/Planeación de politicas, planes, programas o proyectos</t>
  </si>
  <si>
    <t>Elaborar la Estrategia de Participación Ciudadana 2020</t>
  </si>
  <si>
    <t>Definir y elaborar el Plan de Participación Ciudadana 2020</t>
  </si>
  <si>
    <t>Estrategia y plan de Participación Ciudadana</t>
  </si>
  <si>
    <t xml:space="preserve">Una (1) Estrategia de Participación Ciudadana
Un (1) Plan de Participación Ciudadana </t>
  </si>
  <si>
    <t>Implementación/ejecución/colaboración</t>
  </si>
  <si>
    <t>Desarrollar e implementar las actividades planteadas en el Plan de Participación Ciudadana 2020</t>
  </si>
  <si>
    <t>Cumplir las actividades o eventos definidos en el Plan de Participación Ciudadana 2020</t>
  </si>
  <si>
    <t xml:space="preserve">Desarrollar el 100% de las actividades planetadas en el Plan de Participación Ciudadana. </t>
  </si>
  <si>
    <t>Número de actividades planteadas / número de actividades realizadas.</t>
  </si>
  <si>
    <t>* Grupo de Servicio al Ciudadano
* Grupo de Comunicaciones</t>
  </si>
  <si>
    <t xml:space="preserve">Generar un espacio de colaboración, interlocución e interacción con los ciudadanos y grupos de interes del Instituto </t>
  </si>
  <si>
    <t xml:space="preserve">Poner a disposición de la ciudadanía interna y externa un espacio de participación </t>
  </si>
  <si>
    <t>Creación de un mecanismo de comunicación en la web</t>
  </si>
  <si>
    <t>Un (1)mecanismo de comunicación en la web creado y en funcionamiento</t>
  </si>
  <si>
    <t>* Grupo de Servicio al Ciudadano
* Grupo de Comunicaciones
*Oficina de Informática</t>
  </si>
  <si>
    <t>Control/Evaluación</t>
  </si>
  <si>
    <t>Evaluación de la Estrategia de Participación Ciudadana y su implementación en la vigencia 2020</t>
  </si>
  <si>
    <t xml:space="preserve">Evaluar la estrategía 2020 y plantear mejoras respecto a las actividades de la estrategia de Participación Ciudadana, para el año 2021. </t>
  </si>
  <si>
    <t>Documento con evaluación y mejoras.</t>
  </si>
  <si>
    <t>Documento con evaluación y mejoras</t>
  </si>
  <si>
    <t>Acciones transversales</t>
  </si>
  <si>
    <t xml:space="preserve">Realizar una capacitación interna sobre la Estrategia de Participación Ciudadana. </t>
  </si>
  <si>
    <t>Capacitar a las dependencias de la entidad, sobre la importancia de la participación ciudadana y la responsabilidad de cada área frente a la misma.</t>
  </si>
  <si>
    <t>Una capacitación con los servidores públicos de la entidad, (Fotos, lista de asistencia).</t>
  </si>
  <si>
    <t xml:space="preserve">Número de capacitaciones planteadas / número de capacitaciones realizadas.      </t>
  </si>
  <si>
    <t>Componente 6:  Mecanismos para la Transparencia y Acceso a la Información</t>
  </si>
  <si>
    <t>Indicadores</t>
  </si>
  <si>
    <r>
      <rPr>
        <b/>
        <sz val="10"/>
        <rFont val="Calibri"/>
        <family val="2"/>
        <scheme val="minor"/>
      </rPr>
      <t>Subcomponente 1</t>
    </r>
    <r>
      <rPr>
        <sz val="10"/>
        <rFont val="Calibri"/>
        <family val="2"/>
        <scheme val="minor"/>
      </rPr>
      <t xml:space="preserve">                                                                                         Lineamientos de Transparencia Activa</t>
    </r>
  </si>
  <si>
    <t>Actualizar la información correspondiente a la Ley de Transparencia Artículos 9 y 10.</t>
  </si>
  <si>
    <t>Información actualizada</t>
  </si>
  <si>
    <t>Información validada en los cortes establecidos</t>
  </si>
  <si>
    <t>Permanente</t>
  </si>
  <si>
    <r>
      <rPr>
        <b/>
        <sz val="10"/>
        <rFont val="Calibri"/>
        <family val="2"/>
        <scheme val="minor"/>
      </rPr>
      <t xml:space="preserve">Subcomponente 2                                                                                          </t>
    </r>
    <r>
      <rPr>
        <sz val="10"/>
        <rFont val="Calibri"/>
        <family val="2"/>
        <scheme val="minor"/>
      </rPr>
      <t xml:space="preserve"> Lineamientos de Transparencia Pasiva</t>
    </r>
  </si>
  <si>
    <t>4 Informes de seguimiento</t>
  </si>
  <si>
    <t>Informe de seguimiento de PQRS</t>
  </si>
  <si>
    <r>
      <rPr>
        <b/>
        <sz val="10"/>
        <color theme="1"/>
        <rFont val="Calibri"/>
        <family val="2"/>
        <scheme val="minor"/>
      </rPr>
      <t xml:space="preserve">Subcomponente 3                                                                                             </t>
    </r>
    <r>
      <rPr>
        <sz val="10"/>
        <color theme="1"/>
        <rFont val="Calibri"/>
        <family val="2"/>
        <scheme val="minor"/>
      </rPr>
      <t>Elaboración los Instrumentos de Gestión de la Información</t>
    </r>
  </si>
  <si>
    <t>Revisar y actualizar de ser necesario el Registro de Activos de Información según los requerimientos de la política de Gobierno Digital</t>
  </si>
  <si>
    <t>Mantener el Registro de Activos de información actualizado</t>
  </si>
  <si>
    <t>Registro de Activos de información actualizado y publicado</t>
  </si>
  <si>
    <t>Oficial de Seguridad de la Información y todas la dependencias</t>
  </si>
  <si>
    <t>Revisar y actualizar las políticas y procedimientos para uso y/o manipulación de los activos de información de la entidad</t>
  </si>
  <si>
    <t xml:space="preserve">Politica y procedimientos actualizados </t>
  </si>
  <si>
    <t>Documentación actualizada e incluida en el SGI</t>
  </si>
  <si>
    <r>
      <rPr>
        <b/>
        <sz val="10"/>
        <color theme="1"/>
        <rFont val="Calibri"/>
        <family val="2"/>
        <scheme val="minor"/>
      </rPr>
      <t xml:space="preserve">Subcomponente 4    </t>
    </r>
    <r>
      <rPr>
        <sz val="10"/>
        <color theme="1"/>
        <rFont val="Calibri"/>
        <family val="2"/>
        <scheme val="minor"/>
      </rPr>
      <t xml:space="preserve">                                                                                     Criterio diferencial de accesibilidad</t>
    </r>
  </si>
  <si>
    <t xml:space="preserve">Publicación en la página web de Ley de Transparencia del numeral 12 accesibilidad web </t>
  </si>
  <si>
    <t>Publicación del numeral 12 en la página Ley de Transparencia</t>
  </si>
  <si>
    <t>Información publicada</t>
  </si>
  <si>
    <r>
      <rPr>
        <b/>
        <sz val="10"/>
        <rFont val="Calibri"/>
        <family val="2"/>
        <scheme val="minor"/>
      </rPr>
      <t xml:space="preserve">Subcomponente 5                                                                                      </t>
    </r>
    <r>
      <rPr>
        <sz val="10"/>
        <rFont val="Calibri"/>
        <family val="2"/>
        <scheme val="minor"/>
      </rPr>
      <t xml:space="preserve">   Monitoreo del Acceso a la Información Pública</t>
    </r>
  </si>
  <si>
    <t>Generar informe de solicitudes de acceso a la información publicado en la página web del Instituto.</t>
  </si>
  <si>
    <t>4 Informes de solicitudes de acceso a la información.</t>
  </si>
  <si>
    <t>Informe de solicitudes de acceso a la información.</t>
  </si>
  <si>
    <r>
      <rPr>
        <sz val="10"/>
        <rFont val="Calibri"/>
        <family val="2"/>
      </rPr>
      <t xml:space="preserve">* </t>
    </r>
    <r>
      <rPr>
        <sz val="10"/>
        <rFont val="Calibri"/>
        <family val="2"/>
        <scheme val="minor"/>
      </rPr>
      <t>Todas las áreas responsables</t>
    </r>
  </si>
  <si>
    <r>
      <rPr>
        <sz val="10"/>
        <rFont val="Calibri"/>
        <family val="2"/>
      </rPr>
      <t xml:space="preserve">* </t>
    </r>
    <r>
      <rPr>
        <sz val="10"/>
        <rFont val="Calibri"/>
        <family val="2"/>
        <scheme val="minor"/>
      </rPr>
      <t xml:space="preserve">Grupo de servicio  al Ciudadano </t>
    </r>
  </si>
  <si>
    <r>
      <rPr>
        <sz val="10"/>
        <rFont val="Calibri"/>
        <family val="2"/>
      </rPr>
      <t xml:space="preserve">* </t>
    </r>
    <r>
      <rPr>
        <sz val="10"/>
        <rFont val="Calibri"/>
        <family val="2"/>
        <scheme val="minor"/>
      </rPr>
      <t>Oficial de Seguridad de la Información y todas la dependencias</t>
    </r>
  </si>
  <si>
    <t>Componente 7:  Iniciativas Adicionales</t>
  </si>
  <si>
    <r>
      <rPr>
        <b/>
        <sz val="10"/>
        <rFont val="Calibri"/>
        <family val="2"/>
        <scheme val="minor"/>
      </rPr>
      <t>Subcomponente 1</t>
    </r>
    <r>
      <rPr>
        <sz val="10"/>
        <rFont val="Calibri"/>
        <family val="2"/>
        <scheme val="minor"/>
      </rPr>
      <t xml:space="preserve">   
Código de Integridad                                                                                      </t>
    </r>
  </si>
  <si>
    <t>Realizar campañas de comunicación (por diferentes medios) y sensibilización relacionadas con los temas de Código de Integridad</t>
  </si>
  <si>
    <t>Correos electrónicos, campañas de impacto visual masivo, listas de asistencia, pantallazos de conexión</t>
  </si>
  <si>
    <t xml:space="preserve">Incentivar a los funcionarios en el cumplimiento de código de integridad </t>
  </si>
  <si>
    <t>Reconocimiento de los embajadores de valores</t>
  </si>
  <si>
    <t>Realizar capacitaciones relacionadas con el código de integridad</t>
  </si>
  <si>
    <t>Listas de asistencia, comunicados de difusión de las capacitaciones</t>
  </si>
  <si>
    <r>
      <rPr>
        <b/>
        <sz val="10"/>
        <rFont val="Calibri"/>
        <family val="2"/>
        <scheme val="minor"/>
      </rPr>
      <t xml:space="preserve">Subcomponente 2          
</t>
    </r>
    <r>
      <rPr>
        <sz val="10"/>
        <rFont val="Calibri"/>
        <family val="2"/>
        <scheme val="minor"/>
      </rPr>
      <t xml:space="preserve">Conflicto de Intereses            </t>
    </r>
    <r>
      <rPr>
        <b/>
        <sz val="10"/>
        <rFont val="Calibri"/>
        <family val="2"/>
        <scheme val="minor"/>
      </rPr>
      <t xml:space="preserve">                                                                    </t>
    </r>
    <r>
      <rPr>
        <sz val="10"/>
        <rFont val="Calibri"/>
        <family val="2"/>
        <scheme val="minor"/>
      </rPr>
      <t xml:space="preserve"> </t>
    </r>
  </si>
  <si>
    <t>Incluir el material de conflicto de intereses en las inducciones y reinducciones.</t>
  </si>
  <si>
    <t>Material visual de apoyo</t>
  </si>
  <si>
    <t>Gestionar a través del  Comité Institucional de Gestión y Desempeño  el grupo de trabajo para la implementación de la política de integridad pública (MIPG): Código de integridad y la gestión de conflictos de intereses</t>
  </si>
  <si>
    <t xml:space="preserve">Equipo de Trabajo Código de Integridad y Conflicto de Intereses </t>
  </si>
  <si>
    <t>Ajustar el manual de contratación de la entidad con orientaciones para que los servidores y  contratistas realicen su declaración de conflictos de intereses</t>
  </si>
  <si>
    <t>Manual Actualizado</t>
  </si>
  <si>
    <t>2.4</t>
  </si>
  <si>
    <t xml:space="preserve">Establecer el procedimiento interno para el manejo y declaración de conflictos de intereses de conformidad con el artículo 12 de la Ley 1437 de 2011. </t>
  </si>
  <si>
    <t>Procedimiento elaborado</t>
  </si>
  <si>
    <t>2.5</t>
  </si>
  <si>
    <t>Implementar acciones de capacitación sobre la gestión de conflictos de intereses, su declaración proactiva, el cumplimiento de la Ley 2013 de 2019 y el trámite de los impedimentos y recusaciones de acuerdo al artículo 12 de la Ley 1437 de 2011 a través del plan de capacitación institucional.</t>
  </si>
  <si>
    <t>2.6</t>
  </si>
  <si>
    <t>Garantizar que el 100% de servidores públicos y contratistas de la entidad obligados por la Ley 2013 de 2019 publiquen la declaración de bienes, rentas y conflicto de intereses en el aplicativo establecido por Función Pública.</t>
  </si>
  <si>
    <t>100% de las declaraciones publicadas</t>
  </si>
  <si>
    <r>
      <rPr>
        <sz val="10"/>
        <rFont val="Calibri"/>
        <family val="2"/>
      </rPr>
      <t xml:space="preserve">* </t>
    </r>
    <r>
      <rPr>
        <sz val="10"/>
        <rFont val="Calibri"/>
        <family val="2"/>
        <scheme val="minor"/>
      </rPr>
      <t>Grupo de Administración y Desarrollo del Talento Humano</t>
    </r>
  </si>
  <si>
    <r>
      <rPr>
        <sz val="10"/>
        <rFont val="Calibri"/>
        <family val="2"/>
      </rPr>
      <t xml:space="preserve">* </t>
    </r>
    <r>
      <rPr>
        <sz val="10"/>
        <rFont val="Calibri"/>
        <family val="2"/>
        <scheme val="minor"/>
      </rPr>
      <t>Oficina Asesora de Planeación</t>
    </r>
  </si>
  <si>
    <r>
      <rPr>
        <sz val="10"/>
        <rFont val="Calibri"/>
        <family val="2"/>
      </rPr>
      <t xml:space="preserve">* </t>
    </r>
    <r>
      <rPr>
        <sz val="10"/>
        <rFont val="Calibri"/>
        <family val="2"/>
        <scheme val="minor"/>
      </rPr>
      <t>Oficina Asesora Jurídica</t>
    </r>
  </si>
  <si>
    <r>
      <rPr>
        <sz val="10"/>
        <rFont val="Calibri"/>
        <family val="2"/>
      </rPr>
      <t xml:space="preserve">* </t>
    </r>
    <r>
      <rPr>
        <sz val="10"/>
        <rFont val="Calibri"/>
        <family val="2"/>
        <scheme val="minor"/>
      </rPr>
      <t xml:space="preserve">Oficina Asesora de Planeación
</t>
    </r>
    <r>
      <rPr>
        <sz val="10"/>
        <rFont val="Calibri"/>
        <family val="2"/>
      </rPr>
      <t xml:space="preserve">* </t>
    </r>
    <r>
      <rPr>
        <sz val="10"/>
        <rFont val="Calibri"/>
        <family val="2"/>
        <scheme val="minor"/>
      </rPr>
      <t xml:space="preserve">Oficina Asesora Jurídica
</t>
    </r>
    <r>
      <rPr>
        <sz val="10"/>
        <rFont val="Calibri"/>
        <family val="2"/>
      </rPr>
      <t xml:space="preserve">* </t>
    </r>
    <r>
      <rPr>
        <sz val="10"/>
        <rFont val="Calibri"/>
        <family val="2"/>
        <scheme val="minor"/>
      </rPr>
      <t>Grupo de Administración y Desarrollo del Talento Humano</t>
    </r>
  </si>
  <si>
    <r>
      <rPr>
        <sz val="10"/>
        <rFont val="Calibri"/>
        <family val="2"/>
      </rPr>
      <t xml:space="preserve">* </t>
    </r>
    <r>
      <rPr>
        <sz val="10"/>
        <rFont val="Calibri"/>
        <family val="2"/>
        <scheme val="minor"/>
      </rPr>
      <t xml:space="preserve">Oficina Asesora Jurídica
</t>
    </r>
    <r>
      <rPr>
        <sz val="10"/>
        <rFont val="Calibri"/>
        <family val="2"/>
      </rPr>
      <t xml:space="preserve">* </t>
    </r>
    <r>
      <rPr>
        <sz val="10"/>
        <rFont val="Calibri"/>
        <family val="2"/>
        <scheme val="minor"/>
      </rPr>
      <t>Grupo de Administración y Desarrollo del Talento Humano</t>
    </r>
  </si>
  <si>
    <r>
      <rPr>
        <sz val="10"/>
        <rFont val="Calibri"/>
        <family val="2"/>
      </rPr>
      <t xml:space="preserve">* </t>
    </r>
    <r>
      <rPr>
        <sz val="10"/>
        <rFont val="Calibri"/>
        <family val="2"/>
        <scheme val="minor"/>
      </rPr>
      <t xml:space="preserve">Oficina de Control Interno
</t>
    </r>
    <r>
      <rPr>
        <sz val="10"/>
        <rFont val="Calibri"/>
        <family val="2"/>
      </rPr>
      <t xml:space="preserve">* </t>
    </r>
    <r>
      <rPr>
        <sz val="10"/>
        <rFont val="Calibri"/>
        <family val="2"/>
        <scheme val="minor"/>
      </rPr>
      <t xml:space="preserve">Oficina Asesora Jurídica
</t>
    </r>
    <r>
      <rPr>
        <sz val="10"/>
        <rFont val="Calibri"/>
        <family val="2"/>
      </rPr>
      <t xml:space="preserve">* </t>
    </r>
    <r>
      <rPr>
        <sz val="10"/>
        <rFont val="Calibri"/>
        <family val="2"/>
        <scheme val="minor"/>
      </rPr>
      <t>Grupo de Administración y Desarrollo del Talento Humano</t>
    </r>
  </si>
  <si>
    <t>FORMATO MATRIZ DE RIESGOS</t>
  </si>
  <si>
    <r>
      <t xml:space="preserve">CODIGO: </t>
    </r>
    <r>
      <rPr>
        <sz val="11"/>
        <color theme="1"/>
        <rFont val="Arial Narrow"/>
        <family val="2"/>
      </rPr>
      <t>E-SGI-F006</t>
    </r>
  </si>
  <si>
    <r>
      <t>PAGINA</t>
    </r>
    <r>
      <rPr>
        <sz val="11"/>
        <color theme="1"/>
        <rFont val="Arial Narrow"/>
        <family val="2"/>
      </rPr>
      <t xml:space="preserve"> 1 de 1</t>
    </r>
  </si>
  <si>
    <t>No.</t>
  </si>
  <si>
    <t>Proceso</t>
  </si>
  <si>
    <t>Riesgo</t>
  </si>
  <si>
    <t>Causa</t>
  </si>
  <si>
    <t>Consecuencia</t>
  </si>
  <si>
    <t>Probabilidad</t>
  </si>
  <si>
    <t>Impacto</t>
  </si>
  <si>
    <t>Valor
Probab
Inherente</t>
  </si>
  <si>
    <t>Valor
Impacto
Inherente</t>
  </si>
  <si>
    <t>Valor
Riesgo
Inherente</t>
  </si>
  <si>
    <t>Valoración del Riesgo</t>
  </si>
  <si>
    <t>Controles</t>
  </si>
  <si>
    <t>Fuente de Verificación</t>
  </si>
  <si>
    <t>Impacto después del control</t>
  </si>
  <si>
    <t>Seguimiento</t>
  </si>
  <si>
    <t>Descripción</t>
  </si>
  <si>
    <t>Naturaleza</t>
  </si>
  <si>
    <t>Clase</t>
  </si>
  <si>
    <t>Aplicado a</t>
  </si>
  <si>
    <t>Valor Naturaleza</t>
  </si>
  <si>
    <t>Valor Clase</t>
  </si>
  <si>
    <t>Valor Aplica</t>
  </si>
  <si>
    <t>Valor Control</t>
  </si>
  <si>
    <t>Efectividad</t>
  </si>
  <si>
    <t>Acción para ajustar valor del riesgo</t>
  </si>
  <si>
    <t>Valor Res
Probab</t>
  </si>
  <si>
    <t>Valor Res
Impacto</t>
  </si>
  <si>
    <t>Valor Res
Riesgo</t>
  </si>
  <si>
    <t>Valoración del riesgo</t>
  </si>
  <si>
    <t xml:space="preserve">Acciones Adelantadas </t>
  </si>
  <si>
    <t>Financiero</t>
  </si>
  <si>
    <t>Gestión de Almacén e Inventarios</t>
  </si>
  <si>
    <t xml:space="preserve">Perdida de bienes </t>
  </si>
  <si>
    <t xml:space="preserve">No hay auto control de los bienes por parte de los funcionarios </t>
  </si>
  <si>
    <t>Perdida</t>
  </si>
  <si>
    <t>Probable</t>
  </si>
  <si>
    <t>Moderado</t>
  </si>
  <si>
    <t>Revisión  de los inventarios de manera mensual y aleatoria de los bienes por parte del funcionario responsable de la administración de los inventarios del instituto</t>
  </si>
  <si>
    <t>Preventivo</t>
  </si>
  <si>
    <t>Automático</t>
  </si>
  <si>
    <t xml:space="preserve">Acta de toma de inventario </t>
  </si>
  <si>
    <t>Estratégico</t>
  </si>
  <si>
    <t>Gestión de la Planeación</t>
  </si>
  <si>
    <t>Correctivo</t>
  </si>
  <si>
    <t>Manual</t>
  </si>
  <si>
    <t xml:space="preserve">No registro en el patrimonio de los bienes recibidos por la entidad en donación </t>
  </si>
  <si>
    <t xml:space="preserve">Falta de comunicación entre las áreas implicadas en las donaciones </t>
  </si>
  <si>
    <t xml:space="preserve">Información no refleja la realidad económica </t>
  </si>
  <si>
    <t>Posible</t>
  </si>
  <si>
    <t xml:space="preserve">Cruce de información trimestral  con los diferentes Grupos que reciben donaciones vs el registro en el aplicativo de  manejo de bienes  </t>
  </si>
  <si>
    <t>Actas de reuniones</t>
  </si>
  <si>
    <t>Operativo</t>
  </si>
  <si>
    <t>Gestión de las Comunicaciones</t>
  </si>
  <si>
    <t>Detectivo</t>
  </si>
  <si>
    <t>Gestión Documental</t>
  </si>
  <si>
    <t>Inadecuada manipulación y administración de la documentación Institucional por parte de las dependencias</t>
  </si>
  <si>
    <t>* No contar con condiciones técnicas, y administrativas idóneas. 
* Desconocimiento de la normatividad vigente interna y externa.
* La no radicación de documentos en los canales habilitados para radicación de comunicaciones.
*Desconocimiento y/o renuencia del uso del Sistema de Gestión Documental por parte de los usuarios.</t>
  </si>
  <si>
    <t>*Perdida de la documentación.
* Sobrecostos de insumos.
* Reprocesos en las actividades. 
* Procesos disciplinarios por perdida de documentos institucionales.</t>
  </si>
  <si>
    <t>*Seguimiento a los procedimientos, protocolos, formatos de Gestión Documental.
*Seguimiento del sistema de gestión documental -ORFEO.</t>
  </si>
  <si>
    <t>Formato Informe mensual del seguimiento</t>
  </si>
  <si>
    <t>Gestión de Tecnología de Información y Comunicaciones</t>
  </si>
  <si>
    <t>No poder utilizar los aplicativos para realizar actividades de digitalización y radicación de correspondencia institucional</t>
  </si>
  <si>
    <t>* Falta de energía.
* Fallo en la conexión de Red interna.
* Que el servidor no tenga la capacidad para el almacenamiento de las imágenes.
*Fallo de conexión con el Sistema de Gestión Documental Orfeo y el Orfeoscan.</t>
  </si>
  <si>
    <t>* No poder dar respuesta a las solicitudes de los usuarios interno y externos del Instituto.
* Represamiento de documentos para radicar y digitalizar.
* Represamiento de los documentos para archivar y organizar en físico.</t>
  </si>
  <si>
    <t>Informar a la Oficina de Informática sobre las fallas reportadas en el sistema a través de mesas de ayuda y/o llamadas.</t>
  </si>
  <si>
    <t>Ambos</t>
  </si>
  <si>
    <t>Seguimiento a mesas de ayuda</t>
  </si>
  <si>
    <t>Cumplimiento</t>
  </si>
  <si>
    <t>Gestión de Cooperación y Asuntos Internacionales</t>
  </si>
  <si>
    <t>Pérdida de la información contenida en el archivo de gestión y en el archivo técnico, y del centro de documentación.</t>
  </si>
  <si>
    <t>*Factores físico ambientales
*No digitalizar documentos, libros o colecciones que se encuentren en soporte físico.
*No contar con condiciones técnicas, y administrativas idóneas. 
*No contar con las condiciones físicas de seguridad para la custodia de los documentos Institucionales.</t>
  </si>
  <si>
    <t>*Perdida de documentación y memoria institucional.  
*Perdida de la memoria institucional
*Insatisfacción del usuario interno y/o externo. 
*Procesos disciplinarios por perdida de documentos institucionales.
*Detrimento patrimonial.</t>
  </si>
  <si>
    <t>Mayor</t>
  </si>
  <si>
    <t>*Seguimiento al Sistema KOHA de prestamos documentales.
*Capacitaciones sobre el manejo de la documentación en los archivos
*Revisión al estado de la documentación por parte de los funcionarios de archivo en términos de deterioro y de ubicación</t>
  </si>
  <si>
    <t>Seguimiento mensual al KOHA a través del formato de diagnostico de estado de documentación</t>
  </si>
  <si>
    <t>Tecnología</t>
  </si>
  <si>
    <t>Generación de Datos e Información Hidrometeorológica y Ambiental para la Toma de Decisiones</t>
  </si>
  <si>
    <t>Corrupción</t>
  </si>
  <si>
    <t>Inadecuado uso y manejo de los documentos públicos para beneficio personal o de un tercero.</t>
  </si>
  <si>
    <t>*Desconocimiento o mala aplicación de la normatividad vigente.
*Desconocimiento de los procesos, procedimientos y otros documentos del Sistema de Gestión Integrado.</t>
  </si>
  <si>
    <t>*Sanciones disciplinarias.
*Reprocesos y perdida de tiempo.
*Mala imagen del Instituto.
*Pérdida de la memoria Institucional.</t>
  </si>
  <si>
    <t>Poco Probable</t>
  </si>
  <si>
    <t>Inadecuado uso y manejo de los documentos públicos con beneficio personal o de terceros.</t>
  </si>
  <si>
    <t>El coordinador y su grupo de profesionales realiza una revisión y/o actualización de los documentos y herramientas de archivo anualmente y  se encarga de su socialización y seguimiento a su aplicación según el caso.</t>
  </si>
  <si>
    <t>Generación de Conocimiento e Investigación</t>
  </si>
  <si>
    <t>Gestión del Desarrollo del Talento Humano</t>
  </si>
  <si>
    <t>Direccionamiento de vinculación en favor de un tercero</t>
  </si>
  <si>
    <r>
      <t xml:space="preserve">*Influencia de terceras personas para la vinculación del personal.
</t>
    </r>
    <r>
      <rPr>
        <b/>
        <sz val="10"/>
        <rFont val="Arial"/>
        <family val="2"/>
      </rPr>
      <t>*</t>
    </r>
    <r>
      <rPr>
        <sz val="10"/>
        <rFont val="Arial"/>
        <family val="2"/>
      </rPr>
      <t>Intereses personales para favorecer un tercero</t>
    </r>
  </si>
  <si>
    <t>Sanciones disciplinarias, penales y/o fiscales.</t>
  </si>
  <si>
    <t>Estudio de la hoja de vida en los procesos de encargos con el cumplimiento de los requisitos establecidos en el Manual de funciones y Competencias Laborales y dar aplicación al procedimiento establecido por la ley para la provisión de empleos.</t>
  </si>
  <si>
    <r>
      <rPr>
        <b/>
        <sz val="10"/>
        <color theme="1"/>
        <rFont val="Arial"/>
        <family val="2"/>
      </rPr>
      <t>*</t>
    </r>
    <r>
      <rPr>
        <sz val="10"/>
        <color theme="1"/>
        <rFont val="Arial"/>
        <family val="2"/>
      </rPr>
      <t xml:space="preserve">Formato Análisis Hoja de Vida A-G-F012
</t>
    </r>
    <r>
      <rPr>
        <b/>
        <sz val="10"/>
        <color theme="1"/>
        <rFont val="Arial"/>
        <family val="2"/>
      </rPr>
      <t>*</t>
    </r>
    <r>
      <rPr>
        <sz val="10"/>
        <color theme="1"/>
        <rFont val="Arial"/>
        <family val="2"/>
      </rPr>
      <t>Publicaciones para provisión de encargos y nombramientos provisionales.</t>
    </r>
  </si>
  <si>
    <t>Seguridad digital</t>
  </si>
  <si>
    <t>Servicios</t>
  </si>
  <si>
    <t>Pérdida de la información</t>
  </si>
  <si>
    <t>Inadecuada manipulación de las historias laborales por parte de los usuarios.</t>
  </si>
  <si>
    <r>
      <t>*</t>
    </r>
    <r>
      <rPr>
        <sz val="10"/>
        <color theme="1"/>
        <rFont val="Arial"/>
        <family val="2"/>
      </rPr>
      <t xml:space="preserve">Pérdida de la información
</t>
    </r>
    <r>
      <rPr>
        <b/>
        <sz val="10"/>
        <color theme="1"/>
        <rFont val="Arial"/>
        <family val="2"/>
      </rPr>
      <t>*</t>
    </r>
    <r>
      <rPr>
        <sz val="10"/>
        <color theme="1"/>
        <rFont val="Arial"/>
        <family val="2"/>
      </rPr>
      <t xml:space="preserve">Falta de credibilidad en los procesos institucionales
</t>
    </r>
    <r>
      <rPr>
        <b/>
        <sz val="10"/>
        <color theme="1"/>
        <rFont val="Arial"/>
        <family val="2"/>
      </rPr>
      <t>*</t>
    </r>
    <r>
      <rPr>
        <sz val="10"/>
        <color theme="1"/>
        <rFont val="Arial"/>
        <family val="2"/>
      </rPr>
      <t>Pérdida de imagen tanto del área como del instituto</t>
    </r>
  </si>
  <si>
    <t>Seguimiento al prestamos de expedientes</t>
  </si>
  <si>
    <t>Formato Control Préstamo de Expedientes 
A-GH-F001</t>
  </si>
  <si>
    <t>Gestión a la Atención al Ciudadano</t>
  </si>
  <si>
    <t>Digitalización errónea de la información en el sistema de personal y nómina</t>
  </si>
  <si>
    <r>
      <t xml:space="preserve">* </t>
    </r>
    <r>
      <rPr>
        <sz val="10"/>
        <color theme="1"/>
        <rFont val="Arial"/>
        <family val="2"/>
      </rPr>
      <t xml:space="preserve">Error en la parametrización de los conceptos salariales y de descuentos para la liquidación de nómina (Desconocimiento de las normas y procedimientos).
</t>
    </r>
    <r>
      <rPr>
        <b/>
        <sz val="10"/>
        <color theme="1"/>
        <rFont val="Arial"/>
        <family val="2"/>
      </rPr>
      <t>*</t>
    </r>
    <r>
      <rPr>
        <sz val="10"/>
        <color theme="1"/>
        <rFont val="Arial"/>
        <family val="2"/>
      </rPr>
      <t>Fallas en el sistema de personal y de nómina del Instituto.</t>
    </r>
  </si>
  <si>
    <r>
      <t>*</t>
    </r>
    <r>
      <rPr>
        <sz val="10"/>
        <color theme="1"/>
        <rFont val="Arial"/>
        <family val="2"/>
      </rPr>
      <t xml:space="preserve">Peticiones, quejas, reclamos por parte de los funcionarios afectados.
</t>
    </r>
    <r>
      <rPr>
        <b/>
        <sz val="10"/>
        <color theme="1"/>
        <rFont val="Arial"/>
        <family val="2"/>
      </rPr>
      <t>*</t>
    </r>
    <r>
      <rPr>
        <sz val="10"/>
        <color theme="1"/>
        <rFont val="Arial"/>
        <family val="2"/>
      </rPr>
      <t>Pago de lo no debido
*Pérdida de imagen tanto del área como del instituto</t>
    </r>
  </si>
  <si>
    <t>Registrar oportunamente las novedades que se presenten dentro del sistema de personal y de nómina.</t>
  </si>
  <si>
    <t>Gestión de Servicios Administrativos</t>
  </si>
  <si>
    <t>No realizar las actividades planeadas dentro de los Planes y Programas de  Gestión del Desarrollo del Talento Humano del Instituto.</t>
  </si>
  <si>
    <t>Promulgación de leyes y decretos que implementan las políticas de austeridad del gasto público, que afectan directamente el presupuesto asignada para el buen desarrollo de las actividades indicadas en los planes y programas del Instituto</t>
  </si>
  <si>
    <r>
      <t>*</t>
    </r>
    <r>
      <rPr>
        <sz val="10"/>
        <color theme="1"/>
        <rFont val="Arial"/>
        <family val="2"/>
      </rPr>
      <t xml:space="preserve">Afectación en la calidad de servicio.
</t>
    </r>
    <r>
      <rPr>
        <b/>
        <sz val="10"/>
        <color theme="1"/>
        <rFont val="Arial"/>
        <family val="2"/>
      </rPr>
      <t xml:space="preserve">* </t>
    </r>
    <r>
      <rPr>
        <sz val="10"/>
        <color theme="1"/>
        <rFont val="Arial"/>
        <family val="2"/>
      </rPr>
      <t xml:space="preserve">Afectación en la efectividad de servicio.
</t>
    </r>
    <r>
      <rPr>
        <b/>
        <sz val="10"/>
        <color theme="1"/>
        <rFont val="Arial"/>
        <family val="2"/>
      </rPr>
      <t>*</t>
    </r>
    <r>
      <rPr>
        <sz val="10"/>
        <color theme="1"/>
        <rFont val="Arial"/>
        <family val="2"/>
      </rPr>
      <t xml:space="preserve">Afectación del Clima laboral
</t>
    </r>
    <r>
      <rPr>
        <b/>
        <sz val="10"/>
        <color theme="1"/>
        <rFont val="Arial"/>
        <family val="2"/>
      </rPr>
      <t>*</t>
    </r>
    <r>
      <rPr>
        <sz val="10"/>
        <color theme="1"/>
        <rFont val="Arial"/>
        <family val="2"/>
      </rPr>
      <t>Incumplimiento a los indicadores de procesos.</t>
    </r>
  </si>
  <si>
    <t>Raro</t>
  </si>
  <si>
    <t>Seguimiento a la ejecución del Plan Estratégico del Talento Humano</t>
  </si>
  <si>
    <t xml:space="preserve">Cumplimiento del Plan de Bienestar Social, Estímulos e incentivos, Plan Institucional de Capacitación y Plan Anual de Vacantes y Provisión de Recursos Humanos. </t>
  </si>
  <si>
    <t>Incumplimiento a la afiliación del Sistema General de Seguridad Social y Riesgos Profesionales</t>
  </si>
  <si>
    <r>
      <t xml:space="preserve">*Presentación de documentación incompleta e indebido diligenciamiento del formato de afiliación. 
</t>
    </r>
    <r>
      <rPr>
        <b/>
        <sz val="10"/>
        <color theme="1"/>
        <rFont val="Arial"/>
        <family val="2"/>
      </rPr>
      <t>*</t>
    </r>
    <r>
      <rPr>
        <sz val="10"/>
        <color theme="1"/>
        <rFont val="Arial"/>
        <family val="2"/>
      </rPr>
      <t xml:space="preserve">Reporte inoportuno de la novedad de traslado. </t>
    </r>
  </si>
  <si>
    <r>
      <rPr>
        <b/>
        <sz val="10"/>
        <color theme="1"/>
        <rFont val="Arial"/>
        <family val="2"/>
      </rPr>
      <t>*</t>
    </r>
    <r>
      <rPr>
        <sz val="10"/>
        <color theme="1"/>
        <rFont val="Arial"/>
        <family val="2"/>
      </rPr>
      <t xml:space="preserve">Sanciones legales.
</t>
    </r>
    <r>
      <rPr>
        <b/>
        <sz val="10"/>
        <color theme="1"/>
        <rFont val="Arial"/>
        <family val="2"/>
      </rPr>
      <t>*</t>
    </r>
    <r>
      <rPr>
        <sz val="10"/>
        <color theme="1"/>
        <rFont val="Arial"/>
        <family val="2"/>
      </rPr>
      <t xml:space="preserve">Sanciones pecuniarias
</t>
    </r>
    <r>
      <rPr>
        <b/>
        <sz val="10"/>
        <color theme="1"/>
        <rFont val="Arial"/>
        <family val="2"/>
      </rPr>
      <t>*</t>
    </r>
    <r>
      <rPr>
        <sz val="10"/>
        <color theme="1"/>
        <rFont val="Arial"/>
        <family val="2"/>
      </rPr>
      <t xml:space="preserve">Posibles demandas.
</t>
    </r>
    <r>
      <rPr>
        <b/>
        <sz val="10"/>
        <color theme="1"/>
        <rFont val="Arial"/>
        <family val="2"/>
      </rPr>
      <t>*</t>
    </r>
    <r>
      <rPr>
        <sz val="10"/>
        <color theme="1"/>
        <rFont val="Arial"/>
        <family val="2"/>
      </rPr>
      <t>Posibles multas</t>
    </r>
  </si>
  <si>
    <t xml:space="preserve">Afiliación oportuna de los funcionarios al Sistema General de Seguridad Social y Riesgos profesionales teniendo en cuenta la normatividad legal vigente. </t>
  </si>
  <si>
    <r>
      <rPr>
        <b/>
        <sz val="10"/>
        <color theme="1"/>
        <rFont val="Arial"/>
        <family val="2"/>
      </rPr>
      <t>*</t>
    </r>
    <r>
      <rPr>
        <sz val="10"/>
        <color theme="1"/>
        <rFont val="Arial"/>
        <family val="2"/>
      </rPr>
      <t xml:space="preserve">Número de radicado del formulario de la afiliación con sello EPS y ARL.
</t>
    </r>
    <r>
      <rPr>
        <b/>
        <sz val="10"/>
        <color theme="1"/>
        <rFont val="Arial"/>
        <family val="2"/>
      </rPr>
      <t>*</t>
    </r>
    <r>
      <rPr>
        <sz val="10"/>
        <color theme="1"/>
        <rFont val="Arial"/>
        <family val="2"/>
      </rPr>
      <t xml:space="preserve">Archivar en las historias laborales de cada funcionario los  formatos de afiliación a EPS y ARL. 
</t>
    </r>
    <r>
      <rPr>
        <b/>
        <sz val="10"/>
        <color theme="1"/>
        <rFont val="Arial"/>
        <family val="2"/>
      </rPr>
      <t>*</t>
    </r>
    <r>
      <rPr>
        <sz val="10"/>
        <color theme="1"/>
        <rFont val="Arial"/>
        <family val="2"/>
      </rPr>
      <t xml:space="preserve">Con las solicitudes de traslado de EPS, una vez radicado el respectivo formulario, se comunica con la EPS para verificar el estado de este o a través de la plataforma BDUA (Base de Datos Única de Afiliados al Sistema General de Seguridad Social).
</t>
    </r>
    <r>
      <rPr>
        <b/>
        <sz val="10"/>
        <color theme="1"/>
        <rFont val="Arial"/>
        <family val="2"/>
      </rPr>
      <t>*</t>
    </r>
    <r>
      <rPr>
        <sz val="10"/>
        <color theme="1"/>
        <rFont val="Arial"/>
        <family val="2"/>
      </rPr>
      <t>Creación de expediente  por funcionario.</t>
    </r>
  </si>
  <si>
    <t>Gestión Jurídica y Contractual</t>
  </si>
  <si>
    <t>Gestión Financiera</t>
  </si>
  <si>
    <t>Realizar registros y tramites contables sin el cumplimiento de los requisitos legales.</t>
  </si>
  <si>
    <t>Desconocimiento de los requisitos legales para el tramite y registro de comprobantes contables manuales.</t>
  </si>
  <si>
    <t>Reprocesos de actividades y aumento de carga operativa</t>
  </si>
  <si>
    <t>Casi Seguro</t>
  </si>
  <si>
    <t>Revisar cada uno de los comprobantes manuales y sus soportes</t>
  </si>
  <si>
    <t>Relación mensual de los comprobantes aprobados o rechazados en el aplicativo Siif Nación II, con los soportes idóneos.</t>
  </si>
  <si>
    <t>Favorecimiento económico a terceros, en el tramite de las facturas y/o cuentas de cobro sin el total de los requisitos.</t>
  </si>
  <si>
    <t xml:space="preserve">Requerimientos e investigaciones por parte de los entes de control. </t>
  </si>
  <si>
    <t>Verificar el cumplimiento de los requisitos</t>
  </si>
  <si>
    <t>Formato Lista de chequeo y revisión de documentos</t>
  </si>
  <si>
    <t>Inexactitud en las cifras reveladas en los Estados Financieros del IDEAM.</t>
  </si>
  <si>
    <t>*Entrega de forma extemporánea y sin soportes respectivos para el registro contable en el Aplicativo SIIf Nación II.
*Falta de conciliaciones entre el Grupo de Contabilidad y las dependencias que proveen la información financiera.</t>
  </si>
  <si>
    <t>*Información financiera sin análisis pertinente
*Requerimientos e investigaciones por parte de los entes de control.</t>
  </si>
  <si>
    <t>*Identificar la entrega mensual y oportuna de la información.
*Realizar cada una de las conciliaciones</t>
  </si>
  <si>
    <t>*Cronograma
*Conciliaciones elaboradas y debidamente firmadas</t>
  </si>
  <si>
    <t>Inoportunidad en la presentación de los boletines y reportes de ley.</t>
  </si>
  <si>
    <t>Desconocimiento de las fechas para la presentación de boletines y reportes de ley</t>
  </si>
  <si>
    <t>Sanción por parte del ente de control u otro ente regulador</t>
  </si>
  <si>
    <t>Identificar las fechas  de presentación de boletines y reportes de ley, con base a las fechas estipuladas por los entes de control.</t>
  </si>
  <si>
    <t>*Cronograma de entregas de reporte y soporte de recibido de los reportes</t>
  </si>
  <si>
    <t>Gestión del Control Disciplinario Interno</t>
  </si>
  <si>
    <t>Perdida, eliminación, modificación u ocultamiento de la información de la entidad que reposa en los servidores</t>
  </si>
  <si>
    <t>*No elaboración de archivos de respaldo
*Falta de limitación al ingreso y manipulación de la información generada</t>
  </si>
  <si>
    <t>*Elaboración de copias de respaldo semanalmente.
*Restricción a los permisos de uso de los archivos.</t>
  </si>
  <si>
    <t>*Reporte de copias de respaldo por parte de la Oficina Informática
*Informe del estado de permisos de uso de la información</t>
  </si>
  <si>
    <t>Evaluación y el Mejoramiento Continuo</t>
  </si>
  <si>
    <t>Retraso en el envío de la información</t>
  </si>
  <si>
    <t>* Falta de personal idóneo para prestar el servicio de pronósticos y alertas.
* Indisponibilidad de recursos
* Obsolescencia de los equipos (hardware y software).
* Situaciones de orden público 
* Falla en el suministro o saturación de  las telecomunicaciones (internet, enlaces datos, planta telefónica y relacionados).</t>
  </si>
  <si>
    <t xml:space="preserve">* Emisión de alertas tardías para la toma de decisiones relacionadas a la gestión de riesgo.  
* Pérdida de credibilidad de la entidad ante la comunidad.
* Mayor incertidumbre en el análisis de la información. </t>
  </si>
  <si>
    <t>Menor</t>
  </si>
  <si>
    <t xml:space="preserve">*Realizar capacitación periódica en temas relacionados con la misión de la oficina. 
*Gestionar los presupuestos para la contratación del personal de la oficina y adquisición de elementos de hardware y software necesarios. </t>
  </si>
  <si>
    <t>*Plan de capacitación ejecutado 
*Plan Anual de Adquisiciones ejecutado</t>
  </si>
  <si>
    <t>Gestión del SGI</t>
  </si>
  <si>
    <t xml:space="preserve">Falta de confiabilidad de la información. </t>
  </si>
  <si>
    <t>* Fallas técnicas y naturales en fuentes de información hidrometeorológicas (estaciones, radares y  satélites meteorológicos). 
* Retraso o pérdida de información en la transmisión de los datos de la red.
* Falta de personal idóneo para prestar el servicio de pronósticos y alertas
* Obsolescencia de los equipos (hardware y software).
* Actos malintencionados frente al manejo de la información que reposa en la oficina
* Recolección de información fragmentada o incompleta</t>
  </si>
  <si>
    <t xml:space="preserve">* Retraso para el análisis de los temáticos.
* Falta de información veraz para las entidades del SINA y el SNGRD
*Pérdida de credibilidad de la entidad ante la comunidad
*Mayor incertidumbre en el análisis de la información. </t>
  </si>
  <si>
    <t xml:space="preserve">*Validación y seguimiento de los datos  hidrometeorológicos preliminares recibidos por estaciones, radares y satélites,
*Verificación periódica de los equipos para realizar los mantenimientos respectivos
*Gestionar los presupuestos para la adquisición y/o actualización de elementos de hardware y software
*Realizar respaldos de información de manera periódica en caso de falla de equipo, software o red en un servicio CLOUD o físico no atado a la red de la oficina. </t>
  </si>
  <si>
    <t>*Planilla de bitácora de verificación de datos (estaciones hidrometeorológicas)
*Formato de Bitácora 
*Plan Anual de Adquisiciones Ejecutado 
*Registro de copias de respaldo de información</t>
  </si>
  <si>
    <t>Manejo inapropiado de la información</t>
  </si>
  <si>
    <t>* Uso de las herramientas dispuestas en la oficina para lucro personal.
* Actos malintencionados frente al manejo de la información que reposa en la oficina
* Entrega de información preliminar para fines privados
* Elaboración de pronósticos dirigidos</t>
  </si>
  <si>
    <t>*Pérdida de credibilidad de la entidad ante la comunidad
*Falta de información veraz para las entidades del SINA y el SNGRD</t>
  </si>
  <si>
    <t xml:space="preserve">*Carta de compromiso firmada por el equipo de trabajo (funcionarios y contratistas) relaciona con el adecuado manejo y destinos de la información de pronósticos.
*Clausula de confidencialidad y manejo de la información en los contratos </t>
  </si>
  <si>
    <t>*Carta de compromiso firmada por servidores 
*Nuevos contratos con clausula de confidencialidad y manejo de la información</t>
  </si>
  <si>
    <t>Inadecuada aplicación de los principios contractuales en las diferentes etapas de la contratación del Instituto</t>
  </si>
  <si>
    <t>* Desconocimiento de la normatividad contractual vigente.
* Deficiencias en la formulación y revisión de estudios previos.
* Incumplimiento de los requisitos y tiempos establecidos en el proceso de gestión jurídica y contractual.</t>
  </si>
  <si>
    <t>*No provisión de los bienes y servicios requeridos por el Instituto.
*Posibilidad de configurar faltas penales, fiscales y disciplinarias.</t>
  </si>
  <si>
    <t xml:space="preserve">Actualización permanente en normatividad  contractual, en especial al promulgarse nuevas normas. </t>
  </si>
  <si>
    <t>Listas de asistencia</t>
  </si>
  <si>
    <t>Incumplimiento de los términos legales para dar respuesta a los requerimientos judiciales y extrajudiciales</t>
  </si>
  <si>
    <t>* Falta de cuidado en la revisión de los términos legales.</t>
  </si>
  <si>
    <t>*Fallo judicial en contra.
*Investigaciones disciplinarias.
*Disminución de la satisfacción de los usuarios.</t>
  </si>
  <si>
    <t>Seguimiento y control a través del sistema de gestión documental del Instituto por medio de la generación de alertas</t>
  </si>
  <si>
    <t>Reporte generado del sistema de gestión documental del Instituto</t>
  </si>
  <si>
    <t>Direccionar los procesos contractuales en favorecimiento de un tercero</t>
  </si>
  <si>
    <t>* Intereses particulares
* Favorecimiento de intereses a terceros</t>
  </si>
  <si>
    <t>Posibilidad de configurar faltas penales, fiscales y disciplinarias.</t>
  </si>
  <si>
    <t>Catastrófico</t>
  </si>
  <si>
    <t>Verificación de los procesos a contratar en el Comité de Contratación</t>
  </si>
  <si>
    <t>Actas de comité de contratación</t>
  </si>
  <si>
    <t>No contar con las pruebas suficientes para ejercer una defensa técnica y adecuada</t>
  </si>
  <si>
    <t>* Falta de recursos 
* Falta de diligencia del apoderado</t>
  </si>
  <si>
    <t>*Sentencia judicial adversa
*Condena pecuniaria a la entidad</t>
  </si>
  <si>
    <t>Elaborar informe de estado de ejecución de los procesos y presentarlos en el Comité de Conciliación</t>
  </si>
  <si>
    <t>Actas de comité de conciliación</t>
  </si>
  <si>
    <t>El diseño del Plan  Anual de Auditorias para la evolución del Sistema de control interno y la verificación del cumplimiento de objetivos y metas, se realice de forma subjetiva y sesgada.</t>
  </si>
  <si>
    <t>*Priorización inadecuada de los procesos a evaluar por parte de la OCI
*Presiones indebidas
*Abuso de Poder
*Injerencia por parte del CICCI en la formulación del Plan Anual de Auditorias, para favorecer un tercero</t>
  </si>
  <si>
    <t>*La no detección y corrección de desviaciones al interior de la organización.
*Ocultamiento de información o situaciones generadoras de riesgo en el funcionamiento del Instituto
*Falta de segregación de funciones, Falta de reconocimiento de las funciones de ley de la oficina.
*Perdida de Independencia en el funcionamiento y pronunciamiento de la OCI</t>
  </si>
  <si>
    <t>*Presentación del Plan Anual de Auditoria o sus modificaciones, con los criterios para la priorización de los procesos críticos.
*Presentación de los criterios tenidos en cuenta en la priorización de los procesos, al Comité Institucional de Control Interno.</t>
  </si>
  <si>
    <t>*Los procesos priorizados son consignados en el formato de Plan Anual de Auditorias.
*Actas del CICI</t>
  </si>
  <si>
    <t>Presentar informes de auditorias,  de cumplimiento  y seguimiento a objetivos, metas, procesos, planes y proyectos con inconsistencias y/u omitiendo información</t>
  </si>
  <si>
    <t>*Falta de capacitación, formación y debido cuidado profesional del Auditor
*Conductas contrarias al Código de Ética del Auditor, por parte de los funcionarios de la OCI
*Inoportunidad e inconsistencias por parte del auditado en la entrega de la información
* Conflictos de intereses</t>
  </si>
  <si>
    <t>*Nivel de desempeño bajo, se cometen errores y se extiende el tiempo de realización de la actividad
*Beneficios particulares
*Dificultad para la evaluación de la información, reducción en los tiempos establecidos para realizar los análisis.
*Que las recomendaciones, hallazgos sean formulados de manera subjetiva.</t>
  </si>
  <si>
    <t>*Remitir el informe de forma previa al Jefe de la Oficina de Control Interno
*Socializar y capacitar sobre el Código de Ética del Auditor
*Manifestar si se posee o no  impedimentos que afecte el desarrollo de la auditoría.</t>
  </si>
  <si>
    <t>*Correo con aprobación o devolución del Informe de Auditoría
*Actas de reuniones de trabajo y listas de asistencia
*Sistema de gestión documental o correo electrónico
*Formato Conflicto de intereses</t>
  </si>
  <si>
    <t xml:space="preserve">Las recomendaciones formuladas no contribuyen  al mejoramiento continuo y al fortalecimiento institucional </t>
  </si>
  <si>
    <t>*Falta personal idóneo para emitir las recomendaciones correspondientes
* Análisis subjetivo o débil de la información que soporta la auditoría.
*Las recomendaciones no se entregan de forma oportuna y/o no se encuentren alineadas con los planes y objetivos de la entidad</t>
  </si>
  <si>
    <t>*Recomendaciones no se encuentren justificadas (jurídica, técnica, financieramente) para sustentar una toma de decisión
*La toma de decisiones no fortalece los procesos del Instituto
*No se puedan implementar oportunamente medidas correctivas y/o preventivas.</t>
  </si>
  <si>
    <t>*Conformar el grupo de auditores con servidores que tengan formación en auditorias y experiencia en auditorias de gestión.
*Aprobar las observaciones o recomendaciones por parte del Jefe de la Oficina de Control Interno.
*Proyectar el objetivo, alcance y cronograma del Programa de Auditoria</t>
  </si>
  <si>
    <t>*Formato de Anteproyecto de PPTO
*Correo electrónico
*Programa de Auditoria</t>
  </si>
  <si>
    <t>Indisponibilidad de la información de la Oficina de Control Interno ubicada en el repositorio de Información, destinado para tal fin</t>
  </si>
  <si>
    <t xml:space="preserve">*Manipulación de información por parte de personal externo a la Oficina.
*Pérdida de información necesaria para los procesos internos de la Oficina  </t>
  </si>
  <si>
    <t>*Juicios a priori, conducentes a conclusiones equivocadas
*Incumplimientos e inoportunidades en el desarrollo de la gestión</t>
  </si>
  <si>
    <t>Socializar y capacitar sobre el la Política de  y manejo de la información a los auditores</t>
  </si>
  <si>
    <t>Perdida de continuidad de la información</t>
  </si>
  <si>
    <t>*Fallas en la planificación de adquisición, mantenimiento y monitoreo. 
* Falta de papelería técnica e insumos.
*Estaciones fuera de servicio. 
*Orden público
*Falla en los equipos.
*Observador voluntario desmotivado.
*Personal técnico insuficiente para labores de campo.</t>
  </si>
  <si>
    <t>*Sanciones 
*Toma de decisiones desacertadas
*Perdida de imagen institucional y credibilidad del Instituto 
*Limitación en el acceso de la información institucional
*Incumplimiento a principios y exigencias de la política institucional
*Limitación de la capacidad para la generación de información y conocimiento.</t>
  </si>
  <si>
    <t>*Comunicación con los observadores (Telefónica y presencial).
*Auditorias internas.</t>
  </si>
  <si>
    <t>*Hojas de inspección
*Informe de auditorias</t>
  </si>
  <si>
    <t xml:space="preserve">Generación de datos hidrometereológicos y ambientales inexactos e inoportunos </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</si>
  <si>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</si>
  <si>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*Sanciones 
*Toma de decisiones desacertadas
*Perdida de imagen institucional y credibilidad del Instituto.
*Incumplimiento a principios y exigencias de la política institucional
*Generación de conocimiento con baja confiabilidad</t>
  </si>
  <si>
    <t>*Auditorias internas.
*Programas de capacitación y  entrenamiento a los observadores voluntarios con mayor frecuencia.
*Verificación de los datos a través de los sistemas de información del Instituto.</t>
  </si>
  <si>
    <t>*Informe de auditorias
*Evaluaciones de los capacitados</t>
  </si>
  <si>
    <t>Inoportunidad en el suministro de bienes y servicios necesarios para el funcionamiento de la Entidad</t>
  </si>
  <si>
    <t>Falta de seguimiento a la adquisición de bienes y servicios para el funcionamiento de la Entidad</t>
  </si>
  <si>
    <t xml:space="preserve">*Ambiente inadecuado de trabajo.
*Insatisfacción del funcionario.
*Fallas en la prestación del servicio. </t>
  </si>
  <si>
    <t>Verificación mensual del plan de adquisiciones, en relación a los bienes y servicios necesarios para el funcionamiento del IDEAM</t>
  </si>
  <si>
    <t>*Base de datos control de contratos.
*Correos electrónicos.
*Oficios</t>
  </si>
  <si>
    <t>Perdida de bienes por objeciones y/o prescripciones en el trámite de siniestros ante la aseguradora.</t>
  </si>
  <si>
    <t>*Falta de disponibilidad de personal al interior del área.
*Personal insuficiente para atender requerimientos.
*No contar con condiciones técnicas,  administrativas y financieras necesarias.
*Incumplimiento al procedimiento A-AR-P0004-PROCEDIMIENTO TRÁMITE DE SINIESTROS</t>
  </si>
  <si>
    <t>*Perdida de bienes del Instituto.
*Fallas en la prestación del servicio.
*Posible detrimento patrimonial.
*Investigaciones Disciplinarias.
*Investigaciones Administrativas.
*Investigaciones Penales.</t>
  </si>
  <si>
    <t>Verificación física del expediente validando la fecha de prescripción de cada uno de los siniestros reportados</t>
  </si>
  <si>
    <t>*Base de datos control de siniestros.
*Correos electrónicos.
*Oficios</t>
  </si>
  <si>
    <t>Direccionamiento de Estudios Previos para favorecer a terceros</t>
  </si>
  <si>
    <t xml:space="preserve">Carencia de controles en el proceso precontractual </t>
  </si>
  <si>
    <t>*Mala percepción del IDEAM ante la opinión publica.
*Acciones legales disciplinarias, penales y fiscales por parte de los entes de control</t>
  </si>
  <si>
    <t>Revisar los  estudios previos para la contratación del suministro de materiales, equipos, elementos o servicios que requiera la Entidad, direccionado en beneficio de un tercero  en particular.</t>
  </si>
  <si>
    <t>*Radicado Orfeo *Estudios previos</t>
  </si>
  <si>
    <t>Manejo indebido de caja menor del IDEAM</t>
  </si>
  <si>
    <t>Inconsistencias en los documentos soportes (facturas y recibos) para legalizar pagos por caja menor</t>
  </si>
  <si>
    <t>*Peculado y detrimento patrimonial 
*Acciones disciplinarias por parte de los entes de control</t>
  </si>
  <si>
    <t>Realizar arqueo de caja menor de manera trimestral por parte del coordinador del Grupo.</t>
  </si>
  <si>
    <t>*Arqueos caja menor
*Extractos bancarios</t>
  </si>
  <si>
    <t>Incumplir los tiempos de respuesta establecidos por la norma.</t>
  </si>
  <si>
    <t xml:space="preserve">
Debilidades en los seguimientos por parte de las dependencias a las cuales se les asignan las PQRS
</t>
  </si>
  <si>
    <t>*Tutelas
*Demandas Administrativas
*Responsabilidad Penal y Disciplinaria
*Pérdida de la credibilidad.</t>
  </si>
  <si>
    <t>*Seguimiento mensual a las PQRS por medio de formato M-AC-F012, verificando el cargue en el sistema de gestión documental ORFEO de la evidencia de respuesta a las PQRS
*Realizar talleres o capacitaciones y evaluación de estos ejercicios, sobre temas de normatividad asociada a PQRS.
*Requerir de manera trimestral, por medio de memorando a las dependencias en las que se haya materializado el riesgo.
*Realizar mesa de trabajo de manera trimestral, con las dependencias en las que se haya materializado el riesgo para proponer y ejecutar acciones puntuales, a las debilidades que ocasionen los incumplimientos.</t>
  </si>
  <si>
    <t>*Formato M-AC-F012 y seguimiento por correo electrónico.
*Lista de asistencia, fotografías, material utilizado. 
*Memorandos
*Actas reuniones.</t>
  </si>
  <si>
    <t xml:space="preserve">Atención inadecuada al ciudadano </t>
  </si>
  <si>
    <t>Personal no capacitado en protocolos de atención al ciudadano</t>
  </si>
  <si>
    <t>*Quejas y Reclamos
*Investigaciones disciplinarias
*Perdida de credibilidad</t>
  </si>
  <si>
    <t xml:space="preserve">
Realizar talleres o capacitaciones y evaluación de estos ejercicios, sobre temas de Procedimiento de Atención al Ciudadano, Guía Atención al Ciudadano, protocolos de atención y asertividad.
</t>
  </si>
  <si>
    <t xml:space="preserve">*Encuestas NSU
*Lista de asistencia, fotografías, material utilizado.
</t>
  </si>
  <si>
    <t>Solicitar o aceptar pagos o cualquier otra clase de beneficio para agilizar la entrega de información</t>
  </si>
  <si>
    <t xml:space="preserve">*Funcionarios predispuestos a la materialización de conductas de corrupción. 
*Ausencia de controles en el trámite de provisión de información </t>
  </si>
  <si>
    <t>*Realizar talleres o capacitaciones y evaluación de estos ejercicios, sobre temas de normatividad asociada a PQRS.
*Revisión trimestral de los comportamientos en la respuesta de solicitudes para identificar comportamientos inusuales.</t>
  </si>
  <si>
    <t>*Lista de asistencia, fotografías, material utilizado. 
*Estadísticas del Formato F012</t>
  </si>
  <si>
    <t xml:space="preserve">*Causal de Nulidad (Artículo 143 No. 3 del CDU)
*Pérdida de credibilidad del grupo
*Actuación disciplinaria por parte de la PGN. </t>
  </si>
  <si>
    <t>*Ineficiencia en el desarrollo del proceso.                                      *Impunidad.</t>
  </si>
  <si>
    <t>Insignificante</t>
  </si>
  <si>
    <t xml:space="preserve">El Certificado Disponibilidad Presupuestal y/o Registros Presupuestales se expidan por un valor o Rubro diferente al solicitado.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</si>
  <si>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</si>
  <si>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Integridad</t>
  </si>
  <si>
    <t>Revisión del valor y de los rubros afectados, realizada por un funcionario diferente al que expide el certificado</t>
  </si>
  <si>
    <t>*Reporte de indicadores de gestión presupuestal que se envía a la Oficina Asesora de Planeación 
*Reportes de CDP Y RP anulados de forma autónoma por el Grupo de Presupuesto.</t>
  </si>
  <si>
    <t xml:space="preserve">Inoportunidad en el registro de un compromiso </t>
  </si>
  <si>
    <t xml:space="preserve">Retardo de entrega de los soportes para realizar los registros presupuestales </t>
  </si>
  <si>
    <t>Mantener Comunicación directa y permanente con las dependencias y en especial con la Oficina Asesora Jurídica, sobre los tiempos adecuados de la recepción para expedir certificaciones</t>
  </si>
  <si>
    <t>Sistema de Gestión Documental - Orfeo, donde se pueden evidenciar los tiempos de recepción y respuesta de las solicitudes allegadas al Grupo de Presupuesto.</t>
  </si>
  <si>
    <t>Inclusión de gastos no autorizados para beneficio personal o de un tercero</t>
  </si>
  <si>
    <t xml:space="preserve">Presiones indebidas y  carencia de controles
en el proceso presupuestal </t>
  </si>
  <si>
    <t>Verificar la coherencia entre la solicitud y la herramienta de seguimiento contractual para la expedición del CDP</t>
  </si>
  <si>
    <t>*Sistema de Gestión Documental - Orfeo, donde se pueden evidenciar los tiempos de recepción y respuesta de las solicitudes allegadas al Grupo de Presupuesto.
*Plantillas de seguimiento contractual, acordes con la información SIIF Nación II.</t>
  </si>
  <si>
    <t xml:space="preserve">Ocultar información fundamental para el conocimiento y la toma de decisiones frente a la ciudadanía, con especial énfasis en los procesos de rendición de cuentas.  </t>
  </si>
  <si>
    <t xml:space="preserve">Falta de planeación estratégica y de mecanismos efectivos de control de la información, de tal manera que se omita divulgar datos que son del interés general de la ciudadanía en los procesos de rendición de cuentas y demás escenarios de participación ciudadana. </t>
  </si>
  <si>
    <t>*Perdida de Imagen, confianza y credibilidad Institucional
*Posibles acciones legales contra la entidad</t>
  </si>
  <si>
    <t xml:space="preserve">*Realizar mesas de trabajo previas a la socialización de información relevante para el interés general
*Llevar a cabo una planeación estratégica de los insumos y contenidos que serán materia de  divulgación, máxime cuando se trate de rendiciones de cuentas a la ciudadanía. </t>
  </si>
  <si>
    <t xml:space="preserve">Manipulación de la información de carácter institucional (científica, técnica, misional, presupuestal, administrativa y financiera), </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</si>
  <si>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</si>
  <si>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 xml:space="preserve">Permanencia de información desactualizada en el sitio web del IDEAM. </t>
  </si>
  <si>
    <t xml:space="preserve">Las áreas o dependencias que son responsables de subir y administrar sus propios contenidos (documentos, informes, boletines, reportes, estudios, entre otros), no lo hacen de manera periódica y con la sistematicidad que se requiere. </t>
  </si>
  <si>
    <t xml:space="preserve">Información desactualizada que desorienta y desinforma al usuario, o no lo informa en los tiempos actuales en los que se hace la consulta. </t>
  </si>
  <si>
    <t>*Monitorear, verificar y alertar acerca de la información desactualizada, de tal manera que se le notifique a la dependencia que corresponda para que actualice la información</t>
  </si>
  <si>
    <t>Imprecisión e inexactitud de  los informes y documentos emitidos por el Instituto</t>
  </si>
  <si>
    <t>*No acceso al desarrollo tecnológico que facilite las investigaciones 
*Disponibilidad, oportunidad y calidad de los datos, una vez que depende de fuentes internas y externas.
*Falta de disponibilidad de recursos.
*Falta de agilidad en procesos de apoyo, particularmente en la etapa precontractual
*Falta de controles y supervisión en la generación y difusión de productos finales.
*Uso de información no oficial.
*Desconocimiento de las normas técnicas nacionales e internacionales aplicables en la emisión de informes y productos.
*Falta de personal personal técnico y profesional con conocimientos específicos en las áreas misionales de la institución (Avalados por entidades internacionales).
*Falta de  capacitación al personal técnico y profesional para la elaboración de informes y documentos en las áreas misionales de la institución</t>
  </si>
  <si>
    <t xml:space="preserve">*Falta de credibilidad, perdida de imagen institucional.
*Sanciones disciplinarias, legales y penales.
*Toma de decisiones desacertadas
* Subestimación o sobre estimación de los resultado presentados en los informes y documentos emitidos por el Instituto </t>
  </si>
  <si>
    <t>*Auditorias internas.
*Revisión periódica y actualización de guías  asociadas a la generación de informes y documentos,  
*Validación de datos e información a través de procesamiento estadístico.
*Certificación en operaciones estadísticas ante el DANE
*Capacitaciones y gestión con los involucrados con la generación del dato.
*Capacitaciones dentro del equipo para divulgar en forma correcta la información. 
*Programas de capacitación y entrenamiento a los  técnicos y profesionales con mayor frecuencia.
*Revisión y actualización periódica de guías para la elaboración de informes y documentos del Instituto</t>
  </si>
  <si>
    <t>*Fallas en la planificación de adquisición, mantenimiento y monitoreo. 
*Falta de papelería técnica e insumos.
*Estaciones fuera de servicio. 
*Orden público
*Falla en los equipos.
*Observador voluntario desmotivado.
*Personal técnico insuficiente para labores de campo.</t>
  </si>
  <si>
    <r>
      <t xml:space="preserve">*Auditorias internas.
</t>
    </r>
    <r>
      <rPr>
        <sz val="10"/>
        <rFont val="Arial Narrow"/>
        <family val="2"/>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</si>
  <si>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t>Manipulación de la información Hidrometeorológica y Ambiental para beneficio particular.</t>
  </si>
  <si>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</si>
  <si>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*Riesgos legales
*Perdida de imagen institucional
*Vulneración de derechos y planificación de políticas.
*Perdida de imagen institucional y credibilidad del Instituto.</t>
  </si>
  <si>
    <t xml:space="preserve">*Aplicación de procedimientos técnicos y verificación de los puntos de control antes de la emisión de los informes a publicar
*Divulgación y oficialización de los productos 
*Sensibilización a empleados y acuerdos de confidencialidad en proceso de contratación y nombramientos. </t>
  </si>
  <si>
    <t>*Informe de auditorias
*Minutas Contractuales</t>
  </si>
  <si>
    <t>Demora en las respuestas o conceptos hacia el usuario, del proceso de acreditación</t>
  </si>
  <si>
    <t>*Ausencia de sistemas de información efectivos que permitan medir los tiempos de proceso.
*Reprocesos en las diferentes etapas.
*Toma de decisiones de todo el proceso centralizado en una sola persona</t>
  </si>
  <si>
    <t>*Detrimento de la imagen institucional.
*Acciones jurídicas en contra del IDEAM.</t>
  </si>
  <si>
    <t>*Seguimiento (Excel con alimentación manual) de las solicitudes que tienen fijados tiempos de respuesta y un indicador de eficacia
*Asignar la responsabilidad en el profesional universitario del grupo para realizar este seguimiento y fijar como objetivo de desempeño laboral</t>
  </si>
  <si>
    <t>*Cuadro de seguimiento de evaluaciones por líder
*Sistematización del trámite</t>
  </si>
  <si>
    <t>Respuestas en contravención con normatividad vigente, el proceso o conceptos científicos</t>
  </si>
  <si>
    <t>*Deficiencias en la revisión preliminar del trámite.
*Asignación de tareas jurídicas al equipo técnico.
*Ausencia de políticas sobre las que se tomen decisiones sobre el trámite</t>
  </si>
  <si>
    <t>*Recursos de reposición interpuestos ante los actos administrativos favorables para el usuario, acciones legales en contra del IDEAM
*Detrimento de la imagen del Instituto
*Decisiones no coherentes con el proceso o la legislación vigente.</t>
  </si>
  <si>
    <t>*Auto de inicio de proceso, informes técnicos y el seguimiento a las Pruebas de Evaluación de Desempeño, son controles para mantener conceptos coherentes relacionados con la acreditación</t>
  </si>
  <si>
    <t>*Reporte de actos administrativos Secretaria General
*Comunicaciones</t>
  </si>
  <si>
    <t>No realización de visita de evaluación para acreditación</t>
  </si>
  <si>
    <t>*Retrasos en transporte hacia el laboratorio evaluado.
*Incapacidad del evaluador.
*Retrasos en pagos de viáticos al evaluador.</t>
  </si>
  <si>
    <t>*Cotizaciones revisadas por parte de un evaluador líder para confirmar tiempos según los muestreos, o el desplazamiento
*Programación con dos meses de anticipación, programación a tiempo del PAC y de las comisiones</t>
  </si>
  <si>
    <t>Programación</t>
  </si>
  <si>
    <t>Decisiones ajustadas a intereses particulares</t>
  </si>
  <si>
    <t xml:space="preserve">*Falta de estímulos profesionales y meritorios al interior del grupo de trabajo.
*Problemas económicos financieros de los miembros del grupo de acreditación.
*Deseo de éxito sobrepasando los límites profesionales y éticos. </t>
  </si>
  <si>
    <t>*Acciones judiciales contra el instituto.
*Detrimento de la imagen institucional.
*Procesos disciplinarios, penales, administrativos y fiscales en contra de los servidores públicos del Instituto.</t>
  </si>
  <si>
    <t>*Registro activo de conflicto de intereses, más el registro de compromiso de confidencialidad, imparcialidad e independencia de todo el grupo.
*Confirmación de impedimentos previo a la visita in situ.</t>
  </si>
  <si>
    <t>Documentos del Sistema de Gestión</t>
  </si>
  <si>
    <t>Incumplimiento del propósito del SGI</t>
  </si>
  <si>
    <t>*Falta de seguimiento y control.
*Falta de personal idóneo o capacitado.
*Falta de compromiso de los Lideres de los procesos.
*Falta de compromiso de los colaboradores con la sostenibilidad del SGI
*Falta de cultura institucional sobre la importancia de la mejora.
*Deficiencia en la formulación de indicadores de proceso.
*Desconocimiento  en los cambios de la normatividad respectiva.
*Desconocimiento de los retos y exigencias externas de la Entidad.
*Incumplimiento de la norma.</t>
  </si>
  <si>
    <t>*Pérdida de reputación.
*Insatisfacción de los grupos de interés por la mala prestación de los servicios.</t>
  </si>
  <si>
    <t>Jornadas de socialización y sensibilización que fortalezcan la cultura institucional, en lo referente al SGI</t>
  </si>
  <si>
    <t>Cronograma de socialización, y listados de asistencia, en la carpeta compartida de la OAP</t>
  </si>
  <si>
    <t>Manejo y conservación inadecuada de la información en la Entidad.</t>
  </si>
  <si>
    <t>*Desconocimiento del SGI por parte de los usuarios del sistema
*Desaparición de la información.</t>
  </si>
  <si>
    <t>*Inadecuada toma de decisiones por falta de soportes.
*Perdida de la memoria histórica.</t>
  </si>
  <si>
    <t>Control de los documentos del SGI</t>
  </si>
  <si>
    <t>*Listado maestro de documentos 
*Repositorio de documentos del SGI</t>
  </si>
  <si>
    <t>Materialización de los riesgos asociados a los procesos</t>
  </si>
  <si>
    <t>Identificación y valoración incorrecta de los riesgos de los procesos.</t>
  </si>
  <si>
    <t>*Erogaciones asociadas a los reprocesos.
*Acciones judiciales y disciplinarias.</t>
  </si>
  <si>
    <t>Verificación y seguimiento a los riesgos asociados a los procesos</t>
  </si>
  <si>
    <t>Evidenciar respecto a la implementación de los controles asociados a cada riesgo</t>
  </si>
  <si>
    <t>Inadecuada formulación y seguimiento de los planes institucionales</t>
  </si>
  <si>
    <t>*Desconocimiento de las políticas gubernamentales y del sector
*Inadecuado planteamiento de las actividades propuestas para los planes
*Desconocimiento de las herramientas de planeación</t>
  </si>
  <si>
    <t>*Incumplimiento total o parcial de las metas
*No contribuir al cumplimiento de la misión institucional en el marco de las políticas vigentes
*No identificación de las desviaciones a los planes</t>
  </si>
  <si>
    <t>*Seguimiento a la matriz de desempeño del Instituto
*Cumplimiento del procedimiento del Plan de Acción</t>
  </si>
  <si>
    <t>*Presentar a la Alta Dirección el seguimiento al Plan de Acción del IDEAM
*Programar capacitaciones a la Dirección en temas gerenciales</t>
  </si>
  <si>
    <t>Planes operativos o de acción poco coherentes con los objetivos estratégicos del IDEAM</t>
  </si>
  <si>
    <t>*Falta de revisión de las actividades propuestas
*Falta de conocimiento de la estrategia</t>
  </si>
  <si>
    <t>*Uso inadecuado de los recursos
*Falta de crecimiento y desarrollo</t>
  </si>
  <si>
    <t>*Revisión a las actividades propuestas por las áreas en  la fase de formulación
*Realizar Talleres metodológicos para explicar la estrategia</t>
  </si>
  <si>
    <t>Formulación y direccionamiento de proyectos que respondan a intereses particulares</t>
  </si>
  <si>
    <t>Tráfico de influencias</t>
  </si>
  <si>
    <t>*Pérdida de credibilidad
*Objetivos cumplidos no acordes a las necesidades institucionales</t>
  </si>
  <si>
    <t>Aprobación de los planes por parte de la Alta Dirección</t>
  </si>
  <si>
    <t>Actas de reunión</t>
  </si>
  <si>
    <t>Oportunidad de respuesta en la entrega de resultados a las partes interesadas.</t>
  </si>
  <si>
    <t>Tiempo de rezago de información en la verificación y validación de los datos generados para la toma de decisiones.</t>
  </si>
  <si>
    <t>Divulgación de Información sin verificación y validación de los datos generados. Pérdida de credibilidad del servicio prestado por el Laboratorio de Calidad Ambiental del IDEAM.</t>
  </si>
  <si>
    <t>Análisis realizados dentro de los tiempos establecidos por la normatividad aplicable, los cuales no se verifican y validan con la oportunidad de respuesta requerida,  presentando demora en la digitación al módulo fisicoquímico y por tanto en el momento de las consultas no se encuentran disponibles los datos para realizar la entrega de resultados a las partes interesadas.</t>
  </si>
  <si>
    <t>Registros de laboratorio</t>
  </si>
  <si>
    <t>Suministro información de la red de calidad de agua para beneficio particular.</t>
  </si>
  <si>
    <t>Deficiencias en la información suministrada a las partes interesadas</t>
  </si>
  <si>
    <t>Procesos Disciplinarios. Acciones legales contra el Instituto. Pérdida de Credibilidad del Instituto.</t>
  </si>
  <si>
    <t>Suministro de información de la red de calidad de agua por parte de los funcionarios no autorizados, por fuera de los canales establecidos para tal fin, para beneficio particular.</t>
  </si>
  <si>
    <t>Registros de Orfeo y canales de atención al ciudadano</t>
  </si>
  <si>
    <t>Administrativo</t>
  </si>
  <si>
    <t>Incumplimiento de las estrategias y objetivos institucionales.</t>
  </si>
  <si>
    <t>Desalineación entre las estrategias del negocio de la entidad con las de TI</t>
  </si>
  <si>
    <t>incumplimientos de las metas, estrategias, objetivos institucionales 
Pérdidas financieras 
Afectación a la Imagen Institucional
Sanciones con entes de Control
Investigaciones Disciplinarias 
Reprocesos</t>
  </si>
  <si>
    <t>Realización de Ejercicios de Arquitectura Empresarial en todos los dominios de la política de Gobierno Digital
Aplicación e implementación de buenas practicas basadas en estándares internacionales - EJ. ITIL
Establecer de forma adecuada el Plan Estratégico de Tecnología de Información - PETI</t>
  </si>
  <si>
    <t>Plan Estratégico de Tecnología de Información - PETI
Implementación de los proceso: Gestión de Cambios y Servicios.
Creación y Generación de indicadores para el seguimiento y control del PETI</t>
  </si>
  <si>
    <t xml:space="preserve">Inadecuada gestión en el cumplimiento de los niveles de servicio, acordados con el negocio para la correcta operación de los procesos críticos institucionales </t>
  </si>
  <si>
    <t>Inadecuada implementación de la estrategia de TI con la estrategia institucional
Falta de estandarización de procesos y Procedimientos 
Carencia de capacidades y recursos para la gestión de TI</t>
  </si>
  <si>
    <t>Incumplimiento en los niveles de servicios pactados por el negocio
Afectación en la disponibilidad y prestación de los servicios a nivel interno y externo de la entidad. 
Afectación a la imagen y credibilidad de la entidad.
Incumplimiento al marco regulatorio que rige la entidad</t>
  </si>
  <si>
    <t xml:space="preserve">Lograr un nivel de madurez en la implementación de buenas practicas internacionales de TI - ITIL
Desarrollo de Ejercicios de Arquitectura Empresarial
</t>
  </si>
  <si>
    <t>Inclusión de nuevos procesos y procedimientos referentes a los procesos de Gestión de Cambios y servicios</t>
  </si>
  <si>
    <t>Seguridad de la Información</t>
  </si>
  <si>
    <t>Degradación y afectación en los  servicios esenciales de la entidad soportados en la operación de TI.</t>
  </si>
  <si>
    <t>obsolescencia Tecnológica
Carencia de Recursos Económicos
Carencia de Mantenimientos preventivos y correctivos
Errores en la actualización de componentes
Fallas en la plataforma de TI</t>
  </si>
  <si>
    <t>Interrupción en la operación de TI
Afectación a la Imagen institucional y del proceso
Sanciones con Entes de Control 
Pérdidas económicas
Reprocesos</t>
  </si>
  <si>
    <t xml:space="preserve">
Crear e Implementar el Plan de Mantenimiento de Servicios Tecnológicos, y su cronograma relacionado 
Implementar y Ejecutar un Plan de Recuperación de Desastres, acorde a contexto real de la infraestructura tecnológica del IDEAM
Desarrollo de Ejercicios de Arquitectura Empresarial
</t>
  </si>
  <si>
    <t>Operación por procesos de la entidad - Procesos Estratégicos</t>
  </si>
  <si>
    <t>Indisponibilidad  los servicios web  de la entidad.</t>
  </si>
  <si>
    <t xml:space="preserve">Exposición de vulnerabilidades
Acciones Hostiles
Ataques cibernéticos
Carencia de recursos económicos para gestionar controles de seguridad </t>
  </si>
  <si>
    <t>Afectación a la imagen Institucional
Sanciones Legales
Pérdida de credibilidad del proceso y de la entidad
Pérdidas Económicas 
Inoportuna atención al usuario
Incumplimiento de la Misión institucional</t>
  </si>
  <si>
    <t xml:space="preserve">Estudio de necesidades sobre herramientas robustas para la detección  y mitigación de vulnerabilidad en sistemas información, software e Infraestructura de TI
Adquisición de certificados de seguridad para los portales web TLS 
Crear e implementar la base de conocimientos
Fortalecer alianzas estratégicas con organismos nacionales de seguridad informática y ciberseguridad
</t>
  </si>
  <si>
    <t>Daño y/o pérdida de información física de la entidad</t>
  </si>
  <si>
    <t xml:space="preserve">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 </t>
  </si>
  <si>
    <t xml:space="preserve">Reprocesos
Llamados de atención a nivel de área
Sanciones legales </t>
  </si>
  <si>
    <t>Controles de acceso físico - nuevos alcances a las políticas de seguridad
Clasificación de la información - Creación de procedimientos
Entrenamiento y sensibilización SGSI orientados a los servidores públicos
Plan de Conservación y Preservación</t>
  </si>
  <si>
    <t>Daño, Fuga y/o pérdida de información digital</t>
  </si>
  <si>
    <t>Proliferación de malware
Fallas en la plataforma de TI
Ataques de ransomware 
Ataques de Phising
Descuido por parte de los colaboradores 
Personal mal intencionado
Sabotajes internos y externos</t>
  </si>
  <si>
    <t>Indisponibilidad de servicios críticos (Correo Electrónico y sistemas de información de la entidad)
Afectación a la Imagen
Pérdida de credibilidad</t>
  </si>
  <si>
    <t xml:space="preserve">políticas para el control del uso de medios de almacenamiento externos
Control de transferencia de información digital  institucional 
Activar e implementar las funcionalidades de auditoria de los motores de bases de datos para el control  transaccionalidad de la información almacenada en estos
Implementación de herramientas DLP - Data Los Prevención
Proceso de generación y restauración de Backups
</t>
  </si>
  <si>
    <t>Listas de verificación seguimiento y diagnostico de los controles de seguridad Implementados 
Planes de auditoria e informes de resultados
Informes de seguimiento al proceso de generación y restauración de backups</t>
  </si>
  <si>
    <t>Falla total o parcial en la operación de los servicios institucionales críticos.</t>
  </si>
  <si>
    <t>Indisponibilidad de las instalaciones 
Colisión aérea
Incendio
Asonadas
Vandalismo
Ataques cibernéticos
daños en la infraestructura de TI</t>
  </si>
  <si>
    <t xml:space="preserve">Interrupción de los procesos críticos de la entidad
Sanciones legales 
Perdidas económicas 
Afectación a la imagen institucional </t>
  </si>
  <si>
    <t>Actualización de las estrategias de continuidad de negocio establecidas
en el Plan de Recuperación de Desastres
Ejecución de pruebas con escenarios de falla reales
Actualización del BIA - Análisis de Impacto de Negocio</t>
  </si>
  <si>
    <t>Documentación sistema de Gestión de Continuidad del Negocio 
Plan de Pruebas e informes de resultados
BIA de la entidad</t>
  </si>
  <si>
    <t xml:space="preserve">
Inadecuada gestión de las relaciones y compromisos internacionales, que hayan sido suscritos por el IDEAM.</t>
  </si>
  <si>
    <t>*No conocer las necesidades de las diferentes Subdirecciones en materia de Cooperación Internacional.
*Desconocer los avances de los proyectos en curso. 
*Sobrecarga laboral.</t>
  </si>
  <si>
    <r>
      <t xml:space="preserve">*Desaprovechamiento de recursos y apoyo técnico de Cooperación Internacional. 
</t>
    </r>
    <r>
      <rPr>
        <sz val="11"/>
        <rFont val="Arial"/>
        <family val="2"/>
      </rPr>
      <t xml:space="preserve">*Disminución de buenas relaciones internacionales
 </t>
    </r>
  </si>
  <si>
    <t xml:space="preserve">* Matriz de seguimiento a los proyectos y programas de Cooperación y Asuntos Internacionales.
* Listas de Asistencia y Actas de Reunión (ayudas memoria) </t>
  </si>
  <si>
    <t>Desconocimiento de los procesos, procedimientos y otros documentos del Sistema de Gestión Integrado.</t>
  </si>
  <si>
    <t>*Reprocesos y perdida de tiempo.
*Mala imagen del Instituto.
*Pérdida de la memoria Institucional.
*Influencia de terceras personas para la vinculación del personal.
*Intereses personales para favorecer un tercero.</t>
  </si>
  <si>
    <t>* Matriz de seguimiento a los proyectos y programas de Cooperación y Asuntos Internacionales.</t>
  </si>
  <si>
    <t>*Pérdida de la información
*Falta de credibilidad en los procesos institucionales
*Pérdida de imagen tanto del área como del instituto
'Reprocesos de actividades y aumento de carga operativa</t>
  </si>
  <si>
    <t>*Elaboración de copias de respaldo de la información.
*Restricción a los permisos de uso de los archivos.</t>
  </si>
  <si>
    <t xml:space="preserve">*Matriz y documento de trazabilidad de proyectos de CAI del IDEAM históricos, donde se identifica: vigencia, compromisos del IDEAM después del convenio. </t>
  </si>
  <si>
    <t>CONTROL DE CAMBIOS AL PLAN ANTICORRUPCIÓN Y ATENCIÓN AL CIUDADANO</t>
  </si>
  <si>
    <t>FECHA</t>
  </si>
  <si>
    <t>CAMBIOS</t>
  </si>
  <si>
    <t>ENTE APROBADOR</t>
  </si>
  <si>
    <t>VERSIÓN</t>
  </si>
  <si>
    <t>En el índice se cambió el título, se quitó la palabra propuesta, decía "PROPUESTA PLAN ANTICORRUPCIÓN Y ATENCIÓN AL CIUDADANO" y queda "PLAN ANTICORRUPCIÓN Y ATENCIÓN AL CIUDADANO"</t>
  </si>
  <si>
    <t>Comité Institucional de Gestión y Desempeño</t>
  </si>
  <si>
    <t xml:space="preserve">Se cambiaron los encabezados en todas las hojas quedando igual que la hoja de índice, filas 1 a la 4 </t>
  </si>
  <si>
    <t>En el índice se modificó el nombre de los componentes 1, 4, 5 y 6</t>
  </si>
  <si>
    <t>Los títulos de los componentes, ubicados en la fila 6 de todas las hojas, se ajustaron de acuerdo como se modificó el índice</t>
  </si>
  <si>
    <t xml:space="preserve">Se agregó la hoja de objetivos </t>
  </si>
  <si>
    <t>En el componente 1. Gestión Riesgo de Corrupción: Se modificó la fecha programada en el subcomponente 2.1, estaba (febrero - junio) y se modificó a (febrero - noviembre)</t>
  </si>
  <si>
    <t>En el componente 1. Gestión Riesgo de Corrupción: Se modificó la fecha programada en el subcomponente 3.2, estaba 31/01/2020 y se agregó 15/08/2020</t>
  </si>
  <si>
    <t>En el componente 2. Racionalización de Trámites: Se modificó la Mejora a implementar "Actualizar la Resolución 268 de 2015", y se agregó la  Resolución 2509 de 2011, quedando así "Actualizar la Resolución 2509 de 2011 y la 268 de 2015".</t>
  </si>
  <si>
    <t>En el componente 2. Racionalización de Trámites: Se pega en la parte inferior, el consolidado de la estrategia de racionalización de los dos (2)  trámites inscritos en la página del Departamento de la Función Pública (formato PDF).</t>
  </si>
  <si>
    <t>En el componente 3. Rendición de Cuentas, Subcomponente 3, se unificó el subcomponente 3.2 y 3.4, quedando en el 3.3., modificada la activida, meta y responsables.</t>
  </si>
  <si>
    <t>En el componente 6. Mecanismos para la Transparencia y Acceso a la Información: Se incluyó el subcomponente 4.1 "Criterio diferencial de accesibilidad", describiendo su actividad, meta o producto, indicador, responsable, fecha programada</t>
  </si>
  <si>
    <t>Se agregó el componente 7. Iniciativas Adicionales, incluyendo 2 subcompontes así:  1. Código de integridad y  2. Conflicto de Intereses</t>
  </si>
  <si>
    <t>Se incluyó la hoja 8 Mapa de riesgos</t>
  </si>
  <si>
    <r>
      <rPr>
        <sz val="10"/>
        <color theme="1"/>
        <rFont val="Calibri"/>
        <family val="2"/>
      </rPr>
      <t xml:space="preserve">* </t>
    </r>
    <r>
      <rPr>
        <sz val="10"/>
        <color theme="1"/>
        <rFont val="Calibri"/>
        <family val="2"/>
        <scheme val="minor"/>
      </rPr>
      <t>Oficina Asesora de Planeación</t>
    </r>
  </si>
  <si>
    <t>* Oficina Asesora de Planeación</t>
  </si>
  <si>
    <r>
      <rPr>
        <sz val="10"/>
        <color theme="1"/>
        <rFont val="Calibri"/>
        <family val="2"/>
      </rPr>
      <t xml:space="preserve">* </t>
    </r>
    <r>
      <rPr>
        <sz val="10"/>
        <color theme="1"/>
        <rFont val="Calibri"/>
        <family val="2"/>
        <scheme val="minor"/>
      </rPr>
      <t xml:space="preserve">Grupo de Comunicaciones y 
</t>
    </r>
    <r>
      <rPr>
        <sz val="10"/>
        <color theme="1"/>
        <rFont val="Calibri"/>
        <family val="2"/>
      </rPr>
      <t xml:space="preserve">* </t>
    </r>
    <r>
      <rPr>
        <sz val="10"/>
        <color theme="1"/>
        <rFont val="Calibri"/>
        <family val="2"/>
        <scheme val="minor"/>
      </rPr>
      <t>Oficina Asesora de Planeación.</t>
    </r>
  </si>
  <si>
    <r>
      <rPr>
        <sz val="10"/>
        <color theme="1"/>
        <rFont val="Calibri"/>
        <family val="2"/>
      </rPr>
      <t xml:space="preserve">* </t>
    </r>
    <r>
      <rPr>
        <sz val="10"/>
        <color theme="1"/>
        <rFont val="Calibri"/>
        <family val="2"/>
        <scheme val="minor"/>
      </rPr>
      <t>Oficina de Control Interno</t>
    </r>
  </si>
  <si>
    <r>
      <rPr>
        <sz val="10"/>
        <color theme="1"/>
        <rFont val="Calibri"/>
        <family val="2"/>
      </rPr>
      <t>*</t>
    </r>
    <r>
      <rPr>
        <sz val="8"/>
        <color theme="1"/>
        <rFont val="Calibri"/>
        <family val="2"/>
      </rPr>
      <t xml:space="preserve"> </t>
    </r>
    <r>
      <rPr>
        <sz val="10"/>
        <color theme="1"/>
        <rFont val="Calibri"/>
        <family val="2"/>
        <scheme val="minor"/>
      </rPr>
      <t>Alta dirección</t>
    </r>
  </si>
  <si>
    <r>
      <rPr>
        <sz val="10"/>
        <color theme="1"/>
        <rFont val="Calibri"/>
        <family val="2"/>
      </rPr>
      <t>*</t>
    </r>
    <r>
      <rPr>
        <sz val="8"/>
        <color theme="1"/>
        <rFont val="Calibri"/>
        <family val="2"/>
      </rPr>
      <t xml:space="preserve"> </t>
    </r>
    <r>
      <rPr>
        <sz val="10"/>
        <color theme="1"/>
        <rFont val="Calibri"/>
        <family val="2"/>
        <scheme val="minor"/>
      </rPr>
      <t>Equipo  líder de rendición de cuentas</t>
    </r>
  </si>
  <si>
    <r>
      <rPr>
        <sz val="10"/>
        <rFont val="Calibri"/>
        <family val="2"/>
      </rPr>
      <t>*</t>
    </r>
    <r>
      <rPr>
        <sz val="8"/>
        <rFont val="Calibri"/>
        <family val="2"/>
      </rPr>
      <t xml:space="preserve"> </t>
    </r>
    <r>
      <rPr>
        <sz val="10"/>
        <rFont val="Calibri"/>
        <family val="2"/>
        <scheme val="minor"/>
      </rPr>
      <t>Grupo de Servicio al Ciudadano</t>
    </r>
  </si>
  <si>
    <r>
      <rPr>
        <sz val="10"/>
        <rFont val="Calibri"/>
        <family val="2"/>
      </rPr>
      <t>*</t>
    </r>
    <r>
      <rPr>
        <sz val="8"/>
        <rFont val="Calibri"/>
        <family val="2"/>
      </rPr>
      <t xml:space="preserve"> </t>
    </r>
    <r>
      <rPr>
        <sz val="10"/>
        <rFont val="Calibri"/>
        <family val="2"/>
        <scheme val="minor"/>
      </rPr>
      <t>Grupo de Comunicaciones y Prensa</t>
    </r>
  </si>
  <si>
    <t>* Grupo de Comunicaciones y Prensa</t>
  </si>
  <si>
    <r>
      <rPr>
        <sz val="10"/>
        <rFont val="Calibri"/>
        <family val="2"/>
      </rPr>
      <t>*</t>
    </r>
    <r>
      <rPr>
        <sz val="8"/>
        <rFont val="Calibri"/>
        <family val="2"/>
      </rPr>
      <t xml:space="preserve"> </t>
    </r>
    <r>
      <rPr>
        <sz val="10"/>
        <rFont val="Calibri"/>
        <family val="2"/>
        <scheme val="minor"/>
      </rPr>
      <t xml:space="preserve">Oficina Asesora de Planeación
* Grupo de Servicio al Ciudadano
</t>
    </r>
    <r>
      <rPr>
        <sz val="10"/>
        <rFont val="Calibri"/>
        <family val="2"/>
      </rPr>
      <t>*</t>
    </r>
    <r>
      <rPr>
        <sz val="8"/>
        <rFont val="Calibri"/>
        <family val="2"/>
      </rPr>
      <t xml:space="preserve"> </t>
    </r>
    <r>
      <rPr>
        <sz val="10"/>
        <rFont val="Calibri"/>
        <family val="2"/>
        <scheme val="minor"/>
      </rPr>
      <t>Grupo de Administración y Desarrollo del Talento Humano
* Grupo de Comunicaciones y Prensa</t>
    </r>
  </si>
  <si>
    <r>
      <rPr>
        <sz val="10"/>
        <rFont val="Calibri"/>
        <family val="2"/>
      </rPr>
      <t>*</t>
    </r>
    <r>
      <rPr>
        <sz val="8"/>
        <rFont val="Calibri"/>
        <family val="2"/>
      </rPr>
      <t xml:space="preserve"> </t>
    </r>
    <r>
      <rPr>
        <sz val="10"/>
        <rFont val="Calibri"/>
        <family val="2"/>
        <scheme val="minor"/>
      </rPr>
      <t xml:space="preserve">Líderes de proceso y Grupo de Comunicaciones  </t>
    </r>
  </si>
  <si>
    <t>Corte 30/04/2020 Publicar 11/05/2020
Corte 31/08/2020 Publicar 08/09/2020
Corte 31/12/2020 Publicar 13/01/2021</t>
  </si>
  <si>
    <r>
      <rPr>
        <b/>
        <sz val="11"/>
        <color theme="1"/>
        <rFont val="Agency FB"/>
        <family val="2"/>
      </rPr>
      <t>•</t>
    </r>
    <r>
      <rPr>
        <b/>
        <sz val="11"/>
        <color theme="1"/>
        <rFont val="Calibri"/>
        <family val="2"/>
      </rPr>
      <t xml:space="preserve"> Fomentar el cumplimiento de </t>
    </r>
    <r>
      <rPr>
        <b/>
        <sz val="11"/>
        <color theme="1"/>
        <rFont val="Calibri"/>
        <family val="2"/>
        <scheme val="minor"/>
      </rPr>
      <t>las acciones encaminadas hacia la lucha contra la corrupción</t>
    </r>
  </si>
  <si>
    <r>
      <t xml:space="preserve">Continuar con la estrategia de implementar un mecanismo alternativo de comunicación </t>
    </r>
    <r>
      <rPr>
        <sz val="10"/>
        <rFont val="Calibri"/>
        <family val="2"/>
        <scheme val="minor"/>
      </rPr>
      <t xml:space="preserve">virtual </t>
    </r>
    <r>
      <rPr>
        <sz val="10"/>
        <color indexed="8"/>
        <rFont val="Calibri"/>
        <family val="2"/>
        <scheme val="minor"/>
      </rPr>
      <t>con el usuario, para la notificación al usuario, tanto de los actos administrativos generados, como de la comunicación del usuario con el IDEAM en el marco del trámite</t>
    </r>
  </si>
  <si>
    <r>
      <rPr>
        <sz val="10"/>
        <rFont val="Calibri"/>
        <family val="2"/>
      </rPr>
      <t xml:space="preserve">* </t>
    </r>
    <r>
      <rPr>
        <sz val="10"/>
        <rFont val="Calibri"/>
        <family val="2"/>
        <scheme val="minor"/>
      </rPr>
      <t>Oficina de Informática</t>
    </r>
  </si>
  <si>
    <r>
      <t>VERSION:</t>
    </r>
    <r>
      <rPr>
        <sz val="11"/>
        <color theme="1"/>
        <rFont val="Arial Narrow"/>
        <family val="2"/>
      </rPr>
      <t xml:space="preserve"> 6</t>
    </r>
  </si>
  <si>
    <r>
      <rPr>
        <b/>
        <sz val="11"/>
        <color theme="1"/>
        <rFont val="Arial Narrow"/>
        <family val="2"/>
      </rPr>
      <t xml:space="preserve">FECHA: </t>
    </r>
    <r>
      <rPr>
        <sz val="11"/>
        <color theme="1"/>
        <rFont val="Arial Narrow"/>
        <family val="2"/>
      </rPr>
      <t>01/08/2020</t>
    </r>
  </si>
  <si>
    <t>HISTORIAL DE CAMBIOS</t>
  </si>
  <si>
    <t>DESCRIPCIÓN</t>
  </si>
  <si>
    <t>01</t>
  </si>
  <si>
    <t>15/03/2012</t>
  </si>
  <si>
    <t>Creación del documento</t>
  </si>
  <si>
    <t>02</t>
  </si>
  <si>
    <t>15/12/2014</t>
  </si>
  <si>
    <t>Actualización del documento</t>
  </si>
  <si>
    <t>03</t>
  </si>
  <si>
    <t>22/09/2015</t>
  </si>
  <si>
    <t>04</t>
  </si>
  <si>
    <t>01/11/2016</t>
  </si>
  <si>
    <t>05</t>
  </si>
  <si>
    <t>02/05/2017</t>
  </si>
  <si>
    <t>Actualización del documento por creación del Proceso Gestión del SGI</t>
  </si>
  <si>
    <t>06</t>
  </si>
  <si>
    <t>01/08/2020</t>
  </si>
  <si>
    <t>ELABORÓ:
Daniel Díaz Díaz
Contratista OAP Sistema de Gestión Integrado</t>
  </si>
  <si>
    <t>REVISÓ:     
Telly de Jesús Month
Jefe Oficina Asesora de Planeación.</t>
  </si>
  <si>
    <t>APROBÓ:
Telly de Jesús Month
Jefe Oficina Asesora de Planeación</t>
  </si>
  <si>
    <t>IMPACTO</t>
  </si>
  <si>
    <r>
      <rPr>
        <b/>
        <sz val="11"/>
        <color rgb="FFFF0000"/>
        <rFont val="Calibri"/>
        <family val="2"/>
        <scheme val="minor"/>
      </rPr>
      <t>NOTA</t>
    </r>
    <r>
      <rPr>
        <b/>
        <sz val="11"/>
        <color theme="1"/>
        <rFont val="Calibri"/>
        <family val="2"/>
        <scheme val="minor"/>
      </rPr>
      <t>: Los unicos Riesgos que  NO SE ACEPTAN sin importar su nivel , son los Riesgos de Corrupción, Periodicidad de seguimiento
MENSUAL,  para evitar  su materialización por parte de los procesos a cargo de estos.</t>
    </r>
  </si>
  <si>
    <t xml:space="preserve">Gestionar mediante procedimientos, es improbable que se necesite la aplicación específica de recursos, y se realiza en el reporte mensual de su desempeño. </t>
  </si>
  <si>
    <t>X</t>
  </si>
  <si>
    <t>Los riesgos Bajos deben ser Objeto de seguimiento por parte de todos los funcionarios</t>
  </si>
  <si>
    <t>BAJO/ ACEPTABLE</t>
  </si>
  <si>
    <t>VERDE</t>
  </si>
  <si>
    <t>ALTO</t>
  </si>
  <si>
    <t>MEDIO</t>
  </si>
  <si>
    <t>BAJO</t>
  </si>
  <si>
    <t>Rara vez</t>
  </si>
  <si>
    <t>Gestionar mediante acciones de control anticipadas, como procedimientos, instructivos, monitoreo y/o mantenimiento de acciones que permitan REDUCIR la probabilidad o el impacto de ocurrencia del riesgo, se hace seguimiento BIMESTRAL. </t>
  </si>
  <si>
    <t xml:space="preserve"> Los riesgos Moderados deben ser objeto de Seguimiento adecuado por parte de los Líderes o Gestores Calidad, Gestores de Riesgos, Todos los funcionarios.</t>
  </si>
  <si>
    <t>MEDIO/ TOLERABLE</t>
  </si>
  <si>
    <t>AMARILLO</t>
  </si>
  <si>
    <t>Improbable</t>
  </si>
  <si>
    <t>Establecer acciones de control y evaluar las medidas propuestas, asignar recursos que permitan EVITAR la materialización del riesgo.  Se monitorea MENSUALMENTE.</t>
  </si>
  <si>
    <t>Los riesgos Altos requieren la atención de jefes de oficina, Procuradores Regionales, departamentales y provinciales los Líderes de Proceso, Coordinadores, Supervisores de Contrato.</t>
  </si>
  <si>
    <t>ALTO/ IMPORTANTE</t>
  </si>
  <si>
    <t>NARANJA</t>
  </si>
  <si>
    <t>MUY ALTO</t>
  </si>
  <si>
    <t>Realizar acciones de control y atención de forma inmediata. Son objeto de seguimiento permanente.</t>
  </si>
  <si>
    <t xml:space="preserve">Los riesgos extremos deben ponerse en conocimiento de Procurador general, Viceprocurador, Comité de control Interno, jefes de oficina Procuradores Regionales, departamentales y provinciales </t>
  </si>
  <si>
    <t>MUY ALTO/ INACEPTABLE</t>
  </si>
  <si>
    <t>ROJO</t>
  </si>
  <si>
    <t>ACCIONES  DE CONTROL</t>
  </si>
  <si>
    <t>ACEPTAR</t>
  </si>
  <si>
    <t>COMPARTIR O TRANSFERIR</t>
  </si>
  <si>
    <t>REDUCIR</t>
  </si>
  <si>
    <t>EVITAR</t>
  </si>
  <si>
    <t>ROLES Y RESPONSABILDADES</t>
  </si>
  <si>
    <t>ZONA DE RIESGO</t>
  </si>
  <si>
    <t>COLOR</t>
  </si>
  <si>
    <t>Casi seguro</t>
  </si>
  <si>
    <t>ESTRATEGIAS PARA EL TRATAMIENTO DEL RIESGO</t>
  </si>
  <si>
    <t>MAPA CALOR</t>
  </si>
  <si>
    <t>PROBABILIDAD</t>
  </si>
  <si>
    <t>Seguimiento al Plan Anticorrupción y Atención al Ciudadano</t>
  </si>
  <si>
    <t>Evidencias</t>
  </si>
  <si>
    <t>Reporte Actividades Cumplidas II cuatrimestre 2020</t>
  </si>
  <si>
    <t xml:space="preserve">Seguimiento Plan anticorrupción y atención al ciudadano </t>
  </si>
  <si>
    <t>Reporte Actividades Cumplidas a 15 de abril de 2020</t>
  </si>
  <si>
    <t>% del Avance/Actividades cumplidas</t>
  </si>
  <si>
    <t>Monitoreo y observaciones Oficina de Control Interno 30/04/2020</t>
  </si>
  <si>
    <t>No aplica</t>
  </si>
  <si>
    <t>-</t>
  </si>
  <si>
    <t>1.5</t>
  </si>
  <si>
    <t>1.6</t>
  </si>
  <si>
    <t>Se publicó en la página web el 31 de enero de 2020, reporte del seguimiento hecho a la gestión interna de las PQRS, correspondiente al cuarto trimestre de 2019, en el siguiente enlace: https://acortar.link/10ln</t>
  </si>
  <si>
    <t>Informe de seguimiento PQRS</t>
  </si>
  <si>
    <t xml:space="preserve">El Grupo de Comunicaciones, ha realizado monitoreo de los vínculos o link   de la página web Ley de Transparencia, para constatar si las dependencias responsables han actualizado la información correspondiente que cada grupo u oficina que tiene a su cargo </t>
  </si>
  <si>
    <t xml:space="preserve"> - Matriz monitoreo Ley de Transparencia
- Correo seguimiento Oficina Asesora Planeación
</t>
  </si>
  <si>
    <t>Se publicó el Informe de Peticiones, Quejas, Reclamos, Sugerencias y Denuncias, correspondiente al cuarto trimestre de 2019, en el siguiente link:  https://acortar.link/10ln.
                                                                                                                                                                                                                                                                                                                                                                       En el citado informe revela el número de solicitudes recibidas, la estadística de atención a las solicitudes y cuantas fueron atendidas fuera de tiempo, así como otras estadísticas.
                                                                                                                                                                                                                                                                                                                                                                          Actividad cumplida dentro de los términos establecidos del cuatrimestre; razón por la cual se evalúa el % de cumplimiento al 25%.</t>
  </si>
  <si>
    <t>Para la Gestión de activos de información, se encuentra en proceso la actualización del instructivo y herramienta para identificar, clasificar y valorar los activos de información de IDEAM en sus procesos.
Acorde al plan de Implementación de Seguridad y Privacidad de la Información la actualización del Instructivo y Herramientas de Gestión Finalizará el 30 de Abril de 2020</t>
  </si>
  <si>
    <t>Se Anexa el Plan de Implementación de Seguridad y Privacidad de la Información - IDEAM 2020 
                                                                                                                                                                                                                                                                                                                                                                   Gestión de Activos de Información &amp; Generalidades SGSI</t>
  </si>
  <si>
    <t>Se publicó en la página web el 31 de enero de 2020, informe de solicitudes de acceso a la información, correspondiente al cuarto trimestre de 2019, en el siguiente enlace: https://acortar.link/10n6</t>
  </si>
  <si>
    <t xml:space="preserve"> Informe de solicitudes de acceso a la información.</t>
  </si>
  <si>
    <r>
      <t>Se evidencia el seguimiento realizado por el Grupo de Comunicaciones de fecha 24/02/2020 conforme a la matriz reportada y el correo enviado a la Oficina de Planeación.
Ahora bien, teniendo en cuenta la Auditoria realizada por la Oficina de Control Interno, durante el mes de febrero y marzo de 2020, en la cual, se evidenciaron debilidades en la publicación de la información institucional;</t>
    </r>
    <r>
      <rPr>
        <b/>
        <i/>
        <sz val="10"/>
        <color theme="1"/>
        <rFont val="Calibri"/>
        <family val="2"/>
        <scheme val="minor"/>
      </rPr>
      <t xml:space="preserve"> se recomienda a los líderes de procesos y a la Oficina Asesora de Planeación como segunda línea de defensa, adelantar acciones tendientes a la actualización permanente de la infomación expuesta en este espacio; a fin de garantizar el acceso y transparencia de la misma a la ciudadanía en general.
</t>
    </r>
    <r>
      <rPr>
        <sz val="10"/>
        <color theme="1"/>
        <rFont val="Calibri"/>
        <family val="2"/>
        <scheme val="minor"/>
      </rPr>
      <t xml:space="preserve">
Actividad cumplida dentro de los términos establecidos del cuatrimestre; razón por la cual se evalúa el % de cumplimiento al 33%.</t>
    </r>
  </si>
  <si>
    <r>
      <t xml:space="preserve">La Oficina de Informática, aporta como evidencia el Plan de implementación de seguridad, en donde se establecen las actividades, desarrollo, responsables y fechas de inicio y final para la atención de la seguridad de Activos de Información, Gestión de Riesgos, Gestión de Incidentes, Gestión de Apropiación y Cultura SGSI, Continuidad de Negocio y Generalidades del Sistema de Gestión de Seguridad de la Información - SGSI. 
En lo que respecta a la identificación de Activos de Información, las actividades se planean realizar en el mes de mayo y junio  de 2020.
</t>
    </r>
    <r>
      <rPr>
        <b/>
        <i/>
        <sz val="10"/>
        <color theme="1"/>
        <rFont val="Calibri"/>
        <family val="2"/>
        <scheme val="minor"/>
      </rPr>
      <t>Se recomienda a la Oficina de Informática, complementar los instrumentos de gestión de la Información incluyendo en la planeación acciones orientadas a contar con el Esquema de publicación de información, y el Índice de Información Clasificada y Reservada. A fin de completar los tres (3) instrumentos para apoyar el proceso de gestión de información de las entidades, tal como lo exige la norma.</t>
    </r>
  </si>
  <si>
    <r>
      <t xml:space="preserve">En el link: https://acortar.link/10n6, se evidencia la publicación del documento: Informe de Solicitudes de Acceso a la Información, Decreto 103 - 20 de enero de 2015, cuarto trimestre de 2019 (Octubre a Diciembre) por parte del Grupo de Atención al Ciudadano.
Al particular es importante resaltar que de acuerdo con el contenido del documento, efectivamente se trata de solicitudes de acceso a la información por  el periodo de octubre a diciembre de 2019, realizado por el Grupo de Servicio al Ciudadano.
</t>
    </r>
    <r>
      <rPr>
        <b/>
        <i/>
        <sz val="10"/>
        <rFont val="Calibri"/>
        <family val="2"/>
        <scheme val="minor"/>
      </rPr>
      <t xml:space="preserve">Conforme a lo anterior, se recomienda al Grupo de Servicio al Ciudadano dar claridad sobre el periodo del informe aludido toda vez que hace referencia al segundo trimestre y aclarar el nombre del Grupo. </t>
    </r>
  </si>
  <si>
    <t>De acuerdo con la meta o producto sobre la divulgación del plan anticorrupción y de atención al ciudadano (primera vesión) y mapa de riesgos de corrupción, el Grupo de Comunicaciones y Prensa realizó la prublicación el 20 de enero de 2020 a través de la página web. La segunda versión del Plan Anticorrupción con sus modificaciones, igualmente se publicó por la Web, correos masivos y redes sociales del Ideam.</t>
  </si>
  <si>
    <t xml:space="preserve">Con el liderazgo de la Oficina Asesora de Planeación - OAP y conjuntamente con el Grupo de Comunicaciones y Prensa, el apoyo de la Oficina de Informática y la veeduría de la Dirección General, la Oficina de Control - Interno - OCI y el Grupo de Servicio al Ciudadano. El Grupo de Comunicaciones y Prensa, ha realizado seguimiento de los vínculos o links  de la página web Ley de Transparencia, para constatar la actualización de la información  que tiene a cargo cada dependencia. La OAP ha brindado todo el apoyo para que a través de memorandos se citen a las dependencias que no han dado cumplimiento con lo requerido. Así mismo y debido a las inconsistencias presentadas, la OAP conformó  un grupo de trabajo con el apoyo de varias dependencias, para reestructurar el árbol de Ley de Transparencia, citando a varias reuniones para hacer el análisis de su estructura, contenidos y responsable de su actualización. Así mismo se realizó un nuevo esquema para socializarlo a todo el Ideam (se expuso a la alta dirección a través del comité No. 30) y mantener actualizado todos sus contenidos, de acuerdo con su periodicidad. El seguimiento a estos links por parte del Grupo de Comunicaciones y Prensa se adelanta cada dos meses. </t>
  </si>
  <si>
    <t>El Grupo de Comunicaciones y Prensa ha publicado en la página Web e Intranet las noticias relacionadas con la gestión de la entidad</t>
  </si>
  <si>
    <t>Se han realizado diversas publicaciones de productos realizados por el Ideam, que han requerido diferentes piezas elaboradas por el diseñador del Grupo de Comunicaciones y Prensa.  El deseño de piezas gráficas o banners van acompañadas con la noticia o el contenido de la información.</t>
  </si>
  <si>
    <r>
      <rPr>
        <b/>
        <sz val="10"/>
        <color theme="1"/>
        <rFont val="Calibri"/>
        <family val="2"/>
        <scheme val="minor"/>
      </rPr>
      <t>1.6.1</t>
    </r>
    <r>
      <rPr>
        <sz val="10"/>
        <color theme="1"/>
        <rFont val="Calibri"/>
        <family val="2"/>
        <scheme val="minor"/>
      </rPr>
      <t xml:space="preserve"> Pieza Conversatorio alertas hidrometeorológicas 14 de mayo de 2020
</t>
    </r>
    <r>
      <rPr>
        <b/>
        <sz val="10"/>
        <color theme="1"/>
        <rFont val="Calibri"/>
        <family val="2"/>
        <scheme val="minor"/>
      </rPr>
      <t>1.6.2</t>
    </r>
    <r>
      <rPr>
        <sz val="10"/>
        <color theme="1"/>
        <rFont val="Calibri"/>
        <family val="2"/>
        <scheme val="minor"/>
      </rPr>
      <t xml:space="preserve"> Pieza Día Internacional Conservación de Suelos 7 de julio de 2020
</t>
    </r>
    <r>
      <rPr>
        <b/>
        <sz val="10"/>
        <color theme="1"/>
        <rFont val="Calibri"/>
        <family val="2"/>
        <scheme val="minor"/>
      </rPr>
      <t>1.6.3</t>
    </r>
    <r>
      <rPr>
        <sz val="10"/>
        <color theme="1"/>
        <rFont val="Calibri"/>
        <family val="2"/>
        <scheme val="minor"/>
      </rPr>
      <t xml:space="preserve"> Pieza Conversatorio Ciudadanos en la mesa de Pronósticos y Alertas 23 de julio de 2020
</t>
    </r>
    <r>
      <rPr>
        <b/>
        <sz val="10"/>
        <color theme="1"/>
        <rFont val="Calibri"/>
        <family val="2"/>
        <scheme val="minor"/>
      </rPr>
      <t>1.6.4</t>
    </r>
    <r>
      <rPr>
        <sz val="10"/>
        <color theme="1"/>
        <rFont val="Calibri"/>
        <family val="2"/>
        <scheme val="minor"/>
      </rPr>
      <t xml:space="preserve"> Pieza Rueda de Prensa Resultados del Monitoreo a la Deforestación en Colombia el 9 de julio de 2020.
</t>
    </r>
    <r>
      <rPr>
        <b/>
        <sz val="10"/>
        <color theme="1"/>
        <rFont val="Calibri"/>
        <family val="2"/>
        <scheme val="minor"/>
      </rPr>
      <t>1.6.5</t>
    </r>
    <r>
      <rPr>
        <sz val="10"/>
        <color theme="1"/>
        <rFont val="Calibri"/>
        <family val="2"/>
        <scheme val="minor"/>
      </rPr>
      <t xml:space="preserve"> Pieza Rueda de Prensa Virtual del Monitoreo y Seguimiento a la Deforestación en el País el 5 de mayo 2020.
</t>
    </r>
    <r>
      <rPr>
        <b/>
        <sz val="10"/>
        <color theme="1"/>
        <rFont val="Calibri"/>
        <family val="2"/>
        <scheme val="minor"/>
      </rPr>
      <t xml:space="preserve">1.6.6 </t>
    </r>
    <r>
      <rPr>
        <sz val="10"/>
        <color theme="1"/>
        <rFont val="Calibri"/>
        <family val="2"/>
        <scheme val="minor"/>
      </rPr>
      <t>Pieza Conversatorio virtual: Clima y Ambiente en junio de 2020
Página web:</t>
    </r>
    <r>
      <rPr>
        <sz val="10"/>
        <color theme="4" tint="-0.249977111117893"/>
        <rFont val="Calibri"/>
        <family val="2"/>
        <scheme val="minor"/>
      </rPr>
      <t xml:space="preserve"> https://bit.ly/33SQtRS</t>
    </r>
    <r>
      <rPr>
        <sz val="10"/>
        <color theme="1"/>
        <rFont val="Calibri"/>
        <family val="2"/>
        <scheme val="minor"/>
      </rPr>
      <t xml:space="preserve">
Intranet:</t>
    </r>
    <r>
      <rPr>
        <sz val="10"/>
        <color theme="4" tint="-0.249977111117893"/>
        <rFont val="Calibri"/>
        <family val="2"/>
        <scheme val="minor"/>
      </rPr>
      <t xml:space="preserve"> https://bit.ly/3dEmXDM</t>
    </r>
  </si>
  <si>
    <t xml:space="preserve">Como meta para el presente año, el Grupo de Comunicaciones y Prensa ha programó como mínimo dos foros como espacio de diálogo a través de los TIC, para dar a conocer la gestión de la entidad.  Sin embargo en el primer semestre se realizaron varios foros virtuales relacionados con los siguientes temas y carpetas: 1) 14 de mayo, Cafecito en Red- Red de jóvenes de Ambiente. 2) Conversatorio virtual sobre alertas hidrometeorológicas y  mbientales para jóvenes. 3) 21 de mayo: Socialización de la Página web. 4)  Facebook Live con el Ministerio de Minas y Energía. 5)  4 de junio: Facebook Live Contexto Ganadero. 6) El 18 de junio Facebook Live: Día mundial de la lucha contra la desertificación. 7) 7 de julio, Facebook Live Día Mundial de la Conservación de los Suelos. 8) Rueda de prensa de deforestación,   9 de julio. 9) Facebook Live con el periódico Agricultura y Ganadería,  17 de julio. 10) Evento Aguas Subterráneas, 23 de julio. 11) Facebook Live con Red Nacional de Jóvenes de Ambiente (nodo Meta),  29 de julio. 12) Facebook Live con el periódico El Tiempo (condiciones meteorológicas en la capital), 30 de julio.    
</t>
  </si>
  <si>
    <r>
      <rPr>
        <b/>
        <sz val="10"/>
        <color theme="1"/>
        <rFont val="Calibri"/>
        <family val="2"/>
        <scheme val="minor"/>
      </rPr>
      <t xml:space="preserve">1.1.1 </t>
    </r>
    <r>
      <rPr>
        <b/>
        <sz val="14"/>
        <color theme="1"/>
        <rFont val="Calibri"/>
        <family val="2"/>
        <scheme val="minor"/>
      </rPr>
      <t xml:space="preserve"> </t>
    </r>
    <r>
      <rPr>
        <sz val="10"/>
        <color theme="1"/>
        <rFont val="Calibri"/>
        <family val="2"/>
        <scheme val="minor"/>
      </rPr>
      <t xml:space="preserve">Memorandos solicitando actualización página Ley Transparencia
</t>
    </r>
    <r>
      <rPr>
        <b/>
        <sz val="10"/>
        <color theme="1"/>
        <rFont val="Calibri"/>
        <family val="2"/>
        <scheme val="minor"/>
      </rPr>
      <t xml:space="preserve">1.1.2 </t>
    </r>
    <r>
      <rPr>
        <b/>
        <sz val="14"/>
        <color theme="1"/>
        <rFont val="Calibri"/>
        <family val="2"/>
        <scheme val="minor"/>
      </rPr>
      <t xml:space="preserve"> </t>
    </r>
    <r>
      <rPr>
        <sz val="10"/>
        <color theme="1"/>
        <rFont val="Calibri"/>
        <family val="2"/>
        <scheme val="minor"/>
      </rPr>
      <t xml:space="preserve">Acta reunión seguimiento al Índice de Transparencia y Acceso a la Información - ITA del 1 de junio de 2020.
</t>
    </r>
    <r>
      <rPr>
        <b/>
        <sz val="10"/>
        <color theme="1"/>
        <rFont val="Calibri"/>
        <family val="2"/>
        <scheme val="minor"/>
      </rPr>
      <t xml:space="preserve">1.1.3 </t>
    </r>
    <r>
      <rPr>
        <sz val="10"/>
        <color theme="1"/>
        <rFont val="Calibri"/>
        <family val="2"/>
        <scheme val="minor"/>
      </rPr>
      <t xml:space="preserve">Capacitación Ley de Transparencia y Derecho de Acceso a la Información Pública, 13 de mayo de 2020.
</t>
    </r>
    <r>
      <rPr>
        <b/>
        <sz val="10"/>
        <color theme="1"/>
        <rFont val="Calibri"/>
        <family val="2"/>
        <scheme val="minor"/>
      </rPr>
      <t>1.1.4</t>
    </r>
    <r>
      <rPr>
        <sz val="10"/>
        <color theme="1"/>
        <rFont val="Calibri"/>
        <family val="2"/>
        <scheme val="minor"/>
      </rPr>
      <t xml:space="preserve"> Archivo en Excel carpetas ITA 
</t>
    </r>
    <r>
      <rPr>
        <b/>
        <sz val="10"/>
        <color theme="1"/>
        <rFont val="Calibri"/>
        <family val="2"/>
        <scheme val="minor"/>
      </rPr>
      <t xml:space="preserve">1.1.5 </t>
    </r>
    <r>
      <rPr>
        <sz val="10"/>
        <color theme="1"/>
        <rFont val="Calibri"/>
        <family val="2"/>
        <scheme val="minor"/>
      </rPr>
      <t xml:space="preserve">Cuadros en Excel Monitoreo Ley Transparencia
</t>
    </r>
    <r>
      <rPr>
        <b/>
        <sz val="10"/>
        <color theme="1"/>
        <rFont val="Calibri"/>
        <family val="2"/>
        <scheme val="minor"/>
      </rPr>
      <t>1.1.6</t>
    </r>
    <r>
      <rPr>
        <sz val="10"/>
        <color theme="1"/>
        <rFont val="Calibri"/>
        <family val="2"/>
        <scheme val="minor"/>
      </rPr>
      <t xml:space="preserve"> Formato actualización contenidos Ley Transparencia
</t>
    </r>
    <r>
      <rPr>
        <b/>
        <sz val="10"/>
        <color theme="1"/>
        <rFont val="Calibri"/>
        <family val="2"/>
        <scheme val="minor"/>
      </rPr>
      <t>1.1.7</t>
    </r>
    <r>
      <rPr>
        <sz val="10"/>
        <color theme="1"/>
        <rFont val="Calibri"/>
        <family val="2"/>
        <scheme val="minor"/>
      </rPr>
      <t xml:space="preserve"> Cuadros Excel revisión de las siguientes dependencias: a) Oficina de Control Interno b) Grupo Servicio al Ciudadano c) Grupo de Comunicaciones y Prensa d) Grupo Gestión Documental, e) Oficina de Informática, f) Oficina Asesora de Planeación, g) Grupo Talento Humano y h) Sistema Gestión Integrado.
</t>
    </r>
    <r>
      <rPr>
        <b/>
        <sz val="10"/>
        <color theme="1"/>
        <rFont val="Calibri"/>
        <family val="2"/>
        <scheme val="minor"/>
      </rPr>
      <t>1.1.8</t>
    </r>
    <r>
      <rPr>
        <sz val="10"/>
        <color theme="1"/>
        <rFont val="Calibri"/>
        <family val="2"/>
        <scheme val="minor"/>
      </rPr>
      <t xml:space="preserve"> Esquema Ley Transparencia 31 julio 2020
</t>
    </r>
    <r>
      <rPr>
        <b/>
        <sz val="10"/>
        <color theme="1"/>
        <rFont val="Calibri"/>
        <family val="2"/>
        <scheme val="minor"/>
      </rPr>
      <t>1.1.9</t>
    </r>
    <r>
      <rPr>
        <sz val="10"/>
        <color theme="1"/>
        <rFont val="Calibri"/>
        <family val="2"/>
        <scheme val="minor"/>
      </rPr>
      <t xml:space="preserve"> Correos seguimiento  Ley Transparencia</t>
    </r>
  </si>
  <si>
    <r>
      <rPr>
        <b/>
        <sz val="10"/>
        <color theme="1"/>
        <rFont val="Calibri"/>
        <family val="2"/>
        <scheme val="minor"/>
      </rPr>
      <t>3.1.1</t>
    </r>
    <r>
      <rPr>
        <sz val="10"/>
        <color theme="1"/>
        <rFont val="Calibri"/>
        <family val="2"/>
        <scheme val="minor"/>
      </rPr>
      <t xml:space="preserve"> Documento de imágenes de pruebas denominado PUBLIC_EN_SGI.doc. 
</t>
    </r>
    <r>
      <rPr>
        <b/>
        <sz val="10"/>
        <color theme="1"/>
        <rFont val="Calibri"/>
        <family val="2"/>
        <scheme val="minor"/>
      </rPr>
      <t>3.1.1</t>
    </r>
    <r>
      <rPr>
        <sz val="10"/>
        <color theme="1"/>
        <rFont val="Calibri"/>
        <family val="2"/>
        <scheme val="minor"/>
      </rPr>
      <t xml:space="preserve"> Correos de solicitud de publicación
</t>
    </r>
    <r>
      <rPr>
        <b/>
        <sz val="10"/>
        <color theme="1"/>
        <rFont val="Calibri"/>
        <family val="2"/>
        <scheme val="minor"/>
      </rPr>
      <t>3.1.1</t>
    </r>
    <r>
      <rPr>
        <sz val="10"/>
        <color theme="1"/>
        <rFont val="Calibri"/>
        <family val="2"/>
        <scheme val="minor"/>
      </rPr>
      <t xml:space="preserve"> Formato actualizado y publicado
</t>
    </r>
    <r>
      <rPr>
        <b/>
        <sz val="10"/>
        <color theme="1"/>
        <rFont val="Calibri"/>
        <family val="2"/>
        <scheme val="minor"/>
      </rPr>
      <t>3.1.2</t>
    </r>
    <r>
      <rPr>
        <sz val="10"/>
        <color theme="1"/>
        <rFont val="Calibri"/>
        <family val="2"/>
        <scheme val="minor"/>
      </rPr>
      <t xml:space="preserve"> Documento MATERIAL_CAP_ACT_INF.doc que muestra la ruta del material de capacitación y video de sensibilización
</t>
    </r>
    <r>
      <rPr>
        <b/>
        <sz val="10"/>
        <color theme="1"/>
        <rFont val="Calibri"/>
        <family val="2"/>
        <scheme val="minor"/>
      </rPr>
      <t>3.1.3</t>
    </r>
    <r>
      <rPr>
        <sz val="10"/>
        <color theme="1"/>
        <rFont val="Calibri"/>
        <family val="2"/>
        <scheme val="minor"/>
      </rPr>
      <t xml:space="preserve"> Matriz de indicadores de gestión II trimestre
</t>
    </r>
    <r>
      <rPr>
        <b/>
        <sz val="10"/>
        <color theme="1"/>
        <rFont val="Calibri"/>
        <family val="2"/>
        <scheme val="minor"/>
      </rPr>
      <t>3.1.3</t>
    </r>
    <r>
      <rPr>
        <sz val="10"/>
        <color theme="1"/>
        <rFont val="Calibri"/>
        <family val="2"/>
        <scheme val="minor"/>
      </rPr>
      <t xml:space="preserve"> Correo indicadores de gestión II trimestre </t>
    </r>
  </si>
  <si>
    <t xml:space="preserve">3.2.1 Se está adelantando la contrucción del Manual de Políticas de Seguridad de la Información y Control A8, el cual se encuentra en un avance de progreso del 90%. 
3.2.2 Se realizaron reuniones para revisión de los documentos de TI para el proceso estratégico denominado Gestión de Tecnología de Información y Comunicaciones.
</t>
  </si>
  <si>
    <r>
      <rPr>
        <b/>
        <sz val="10"/>
        <color theme="1"/>
        <rFont val="Calibri"/>
        <family val="2"/>
        <scheme val="minor"/>
      </rPr>
      <t>3.2.1</t>
    </r>
    <r>
      <rPr>
        <sz val="10"/>
        <color theme="1"/>
        <rFont val="Calibri"/>
        <family val="2"/>
        <scheme val="minor"/>
      </rPr>
      <t xml:space="preserve"> Manual de Políticas de Seguridad en Construcción denominado: MANUAL DE POLíTICAS DE SEGURIDAD DE LA INFORMACIÓN.doc
</t>
    </r>
    <r>
      <rPr>
        <b/>
        <sz val="10"/>
        <color theme="1"/>
        <rFont val="Calibri"/>
        <family val="2"/>
        <scheme val="minor"/>
      </rPr>
      <t>3.2.2</t>
    </r>
    <r>
      <rPr>
        <sz val="10"/>
        <color theme="1"/>
        <rFont val="Calibri"/>
        <family val="2"/>
        <scheme val="minor"/>
      </rPr>
      <t xml:space="preserve"> Correos de invitación a reuniones para revisión de los documentos de TI y formatos de control.</t>
    </r>
  </si>
  <si>
    <t xml:space="preserve">El webmaster de la Oficina de Informática ha publicado  en la página web de Ley de Transparencia del numeral 12 accesibilidad web </t>
  </si>
  <si>
    <t>Cumplida ya al 100 %</t>
  </si>
  <si>
    <t>Diariamente se han realizado compañas por medio de correos masivos con el lema "Bienestar en tu hogar" sobre la importancia de los valores y sobre temas relacionados con conflictos de interes</t>
  </si>
  <si>
    <t>Mensualmente se han enviado el reconocimiento de 2 embajadores por medio de correos masivos.</t>
  </si>
  <si>
    <t>En este periodo no se llevo a cabo la inclusión del tema en las presentaciones de inducción y reinducción esto se establecerá durante el segundo semestre del año.</t>
  </si>
  <si>
    <t>1.3.1 Un funcionario terminó el curso de integridad, transparencia y lucha contra la corrupción brindado por el DAFP y allegó el certificado correspondiente.
1.3.2 El 26 de junio se desarrolló capacitación (charla) del código de integridad por Colsubsidio, en homenaje al día de la familia.</t>
  </si>
  <si>
    <t>En sesión No. 22 del Comité Institucional de Gestión y Desempeño del 1 de junio de 2020, se conformó el Grupo de Trabajo para la implementación de  Código de integridad y la gestión de conflictos de intereses</t>
  </si>
  <si>
    <t>Actividad posterior a la implementación de la estrategia de rendición de cuentas la cual se llevará a cabo el 31 de agosto de 2020</t>
  </si>
  <si>
    <t>La Oficina Asesora de Planeación, realizó el seguimiento al Plan Anticorrupción y Atención al Ciudadano del segundo cuatrimestre</t>
  </si>
  <si>
    <r>
      <rPr>
        <b/>
        <sz val="10"/>
        <color theme="1"/>
        <rFont val="Calibri"/>
        <family val="2"/>
        <scheme val="minor"/>
      </rPr>
      <t xml:space="preserve">3.1.1  </t>
    </r>
    <r>
      <rPr>
        <sz val="10"/>
        <color theme="1"/>
        <rFont val="Calibri"/>
        <family val="2"/>
        <scheme val="minor"/>
      </rPr>
      <t xml:space="preserve">Solicitud mediante correo electrónico del 4 de agosto de 2020, de la Oficina Asesora de Planeación de divulgación de la versión No. 2 del Plan Anticorrupción y Atención al Ciudadano 2020 - PAAC 2020.
</t>
    </r>
    <r>
      <rPr>
        <b/>
        <sz val="10"/>
        <color theme="1"/>
        <rFont val="Calibri"/>
        <family val="2"/>
        <scheme val="minor"/>
      </rPr>
      <t>3.1.2</t>
    </r>
    <r>
      <rPr>
        <sz val="10"/>
        <color theme="1"/>
        <rFont val="Calibri"/>
        <family val="2"/>
        <scheme val="minor"/>
      </rPr>
      <t xml:space="preserve"> Se evidencia el correo del 5 de agosto de 2020, mediante el cual se dio a conocer la versión No. 2 del Plan Anticorrupción y Atención al Ciudadano 2020 - PAAC 2020
</t>
    </r>
    <r>
      <rPr>
        <b/>
        <sz val="10"/>
        <color theme="1"/>
        <rFont val="Calibri"/>
        <family val="2"/>
        <scheme val="minor"/>
      </rPr>
      <t>3.1.3</t>
    </r>
    <r>
      <rPr>
        <sz val="10"/>
        <color theme="1"/>
        <rFont val="Calibri"/>
        <family val="2"/>
        <scheme val="minor"/>
      </rPr>
      <t xml:space="preserve"> Publicación en Facebook de la versión No. 2 del Plan Anticorrupción y Atención al Ciudadano 2020 - PAAC 2020
</t>
    </r>
    <r>
      <rPr>
        <b/>
        <sz val="10"/>
        <color theme="1"/>
        <rFont val="Calibri"/>
        <family val="2"/>
        <scheme val="minor"/>
      </rPr>
      <t xml:space="preserve">3.1.4 </t>
    </r>
    <r>
      <rPr>
        <sz val="10"/>
        <color theme="1"/>
        <rFont val="Calibri"/>
        <family val="2"/>
        <scheme val="minor"/>
      </rPr>
      <t>Pantallazo de la publicación en página web del Ideam de la versión No. 2 del Plan Anticorrupción y Atención al Ciudadano 2020 - PAAC 2020.</t>
    </r>
  </si>
  <si>
    <t>2.1.1 Se realizó mesa de trabajo el 18 de junio de 2020, con la Oficina Asesora Jurídica, en la cual se revisaron los riesgos actuales del proceso y se explicó como se identifican los riesgos, las causas, sus consecuencias a partir de la probabilidad por impacto.
2.1.2 Se realizó mesa de trabajo el 13 de julio de 2020, con el nuevo equipo de  Gestión de Cooperación y Asuntos Internacionales, en la cual se explicó el contexto estratégico, matriz de riesgo e indicadores.
Las mesas se suspendieron por recomendación del DAFP, ya que es neceario aplicar la actualización de la nueva guía para la administración del riesgo y el diseño de controles en entidades públicas - riesgos de gestión, corrupción y seguridad digital.
2.1.3 Se viene implementando la nueva metodología con la asesoría de la funcionaria del DAFP Myriam Cubillos Benavides donde se trabaja el proceso de Hidrología y lleva un avance del 80 %</t>
  </si>
  <si>
    <r>
      <t xml:space="preserve">3.1.1 Actualización de la herramienta de Gestión para el registro e identificación de activos de información
3.1.2 Sensibilización, entrenamiento y apropiación de la gestión de activos de seguridad y privacidad de la información acorde a los nuevos alcances de la implementación del sistema de gestión de seguridad de la información
3.1.3 Medición de indicadores de gestión.
</t>
    </r>
    <r>
      <rPr>
        <b/>
        <sz val="10"/>
        <color theme="1"/>
        <rFont val="Calibri"/>
        <family val="2"/>
        <scheme val="minor"/>
      </rPr>
      <t/>
    </r>
  </si>
  <si>
    <t xml:space="preserve">1.1.1 El 22 de julio de 2020, se realizó capacitación Gestión del Riesgo (Modificaciones - Guía para la administración del riesgo y el diseño de los controles en entidades públicas).  Por la conferencista del Departamento Administrativo de la Función Pública - DAFP, Myriam Cubillos Benavides.
</t>
  </si>
  <si>
    <t xml:space="preserve">La Audiencia pública se encuentra programada para el 31 de agosto 2020, la cual se llevará a cabo de manera virtual y a la fecha se están haciendo los preparativos para su realización como son:
2.1.1 El Grupo de Servicio al Ciudadano remitió sondeo de opinión de la audiencia pública de rendición de cuentas a correos electrónicos que se encuentran en la base de datos del Grupo del Servicio al Ciudadano, usuarios que consultan los servicios del IDEAM.  </t>
  </si>
  <si>
    <t>El Departamento Nacional de Planeación - DNP ha enviado comunicado informando que se aplazaran las ferias Nacionales de Servicio al Ciudadano hasta el 30 de mayo de 2020 o hasta nueva orden, por lo tanto, se está sujeto a las directrices de esta entidad ya que es la encargada de organizar esos eventos, no se ha recibido ninguna información hasta la fecha de las ferias nacionales ya que por la contingencia es imposible realizar desplazamiento o asistir a eventos masivos</t>
  </si>
  <si>
    <t xml:space="preserve">Esta actividad se realizará en el último cuatrimestre del año, teniendo en cuenta que se le debe dar la oportunidad a todos los usuarios para poder premiar la fidelidad con la entidad </t>
  </si>
  <si>
    <t xml:space="preserve">El día 14 de agosto de 2020, se realizó una capacitación para todos los funcionarios y contratistas del Ideam enfocado en rendición de cuentas. </t>
  </si>
  <si>
    <r>
      <rPr>
        <b/>
        <sz val="10"/>
        <color theme="1"/>
        <rFont val="Calibri"/>
        <family val="2"/>
        <scheme val="minor"/>
      </rPr>
      <t xml:space="preserve">1.4.1 </t>
    </r>
    <r>
      <rPr>
        <b/>
        <sz val="14"/>
        <color theme="1"/>
        <rFont val="Calibri"/>
        <family val="2"/>
        <scheme val="minor"/>
      </rPr>
      <t xml:space="preserve"> </t>
    </r>
    <r>
      <rPr>
        <sz val="10"/>
        <color theme="1"/>
        <rFont val="Calibri"/>
        <family val="2"/>
        <scheme val="minor"/>
      </rPr>
      <t xml:space="preserve">Memorandos solicitando actualización página Ley Transparencia
</t>
    </r>
    <r>
      <rPr>
        <b/>
        <sz val="10"/>
        <color theme="1"/>
        <rFont val="Calibri"/>
        <family val="2"/>
        <scheme val="minor"/>
      </rPr>
      <t xml:space="preserve">1.4.2 </t>
    </r>
    <r>
      <rPr>
        <b/>
        <sz val="14"/>
        <color theme="1"/>
        <rFont val="Calibri"/>
        <family val="2"/>
        <scheme val="minor"/>
      </rPr>
      <t xml:space="preserve"> </t>
    </r>
    <r>
      <rPr>
        <sz val="10"/>
        <color theme="1"/>
        <rFont val="Calibri"/>
        <family val="2"/>
        <scheme val="minor"/>
      </rPr>
      <t xml:space="preserve">Acta reunión seguimiento al Índice de Transparencia y Acceso a la Información - ITA del 1 de junio de 2020.
</t>
    </r>
    <r>
      <rPr>
        <b/>
        <sz val="10"/>
        <color theme="1"/>
        <rFont val="Calibri"/>
        <family val="2"/>
        <scheme val="minor"/>
      </rPr>
      <t xml:space="preserve">1.4.3 </t>
    </r>
    <r>
      <rPr>
        <sz val="10"/>
        <color theme="1"/>
        <rFont val="Calibri"/>
        <family val="2"/>
        <scheme val="minor"/>
      </rPr>
      <t xml:space="preserve">Capacitación Ley de Transparencia y Derecho de Acceso a la Información Pública, 13 de mayo de 2020.
</t>
    </r>
    <r>
      <rPr>
        <b/>
        <sz val="10"/>
        <color theme="1"/>
        <rFont val="Calibri"/>
        <family val="2"/>
        <scheme val="minor"/>
      </rPr>
      <t>1.4.4</t>
    </r>
    <r>
      <rPr>
        <sz val="10"/>
        <color theme="1"/>
        <rFont val="Calibri"/>
        <family val="2"/>
        <scheme val="minor"/>
      </rPr>
      <t xml:space="preserve"> Archivo en Excel carpetas ITA 
</t>
    </r>
    <r>
      <rPr>
        <b/>
        <sz val="10"/>
        <color theme="1"/>
        <rFont val="Calibri"/>
        <family val="2"/>
        <scheme val="minor"/>
      </rPr>
      <t xml:space="preserve">1.4.5 </t>
    </r>
    <r>
      <rPr>
        <sz val="10"/>
        <color theme="1"/>
        <rFont val="Calibri"/>
        <family val="2"/>
        <scheme val="minor"/>
      </rPr>
      <t xml:space="preserve">Cuadros en Excel Monitoreo Ley Transparencia
</t>
    </r>
    <r>
      <rPr>
        <b/>
        <sz val="10"/>
        <color theme="1"/>
        <rFont val="Calibri"/>
        <family val="2"/>
        <scheme val="minor"/>
      </rPr>
      <t>1.4.6</t>
    </r>
    <r>
      <rPr>
        <sz val="10"/>
        <color theme="1"/>
        <rFont val="Calibri"/>
        <family val="2"/>
        <scheme val="minor"/>
      </rPr>
      <t xml:space="preserve"> Formato actualización contenidos Ley Transparencia
</t>
    </r>
    <r>
      <rPr>
        <b/>
        <sz val="10"/>
        <color theme="1"/>
        <rFont val="Calibri"/>
        <family val="2"/>
        <scheme val="minor"/>
      </rPr>
      <t>1.4.7</t>
    </r>
    <r>
      <rPr>
        <sz val="10"/>
        <color theme="1"/>
        <rFont val="Calibri"/>
        <family val="2"/>
        <scheme val="minor"/>
      </rPr>
      <t xml:space="preserve"> Cuadros Excel revisión de las siguientes dependencias: a) Oficina de Control Interno b) Grupo Servicio al Ciudadano c) Grupo de Comunicaciones y Prensa d) Grupo Gestión Documental, e) Oficina de Informática, f) Oficina Asesora de Planeación, g) Grupo Talento Humano y h) Sistema Gestión Integrado.
</t>
    </r>
    <r>
      <rPr>
        <b/>
        <sz val="10"/>
        <color theme="1"/>
        <rFont val="Calibri"/>
        <family val="2"/>
        <scheme val="minor"/>
      </rPr>
      <t>1.4.8</t>
    </r>
    <r>
      <rPr>
        <sz val="10"/>
        <color theme="1"/>
        <rFont val="Calibri"/>
        <family val="2"/>
        <scheme val="minor"/>
      </rPr>
      <t xml:space="preserve"> Esquema Ley Transparencia 31 julio 2020
</t>
    </r>
    <r>
      <rPr>
        <b/>
        <sz val="10"/>
        <color theme="1"/>
        <rFont val="Calibri"/>
        <family val="2"/>
        <scheme val="minor"/>
      </rPr>
      <t>1.4.9</t>
    </r>
    <r>
      <rPr>
        <sz val="10"/>
        <color theme="1"/>
        <rFont val="Calibri"/>
        <family val="2"/>
        <scheme val="minor"/>
      </rPr>
      <t xml:space="preserve"> Correos seguimiento  Ley Transparencia</t>
    </r>
  </si>
  <si>
    <t>El reconocimiento se llevará a cabo en el tercer cuatrimestre de 2020.</t>
  </si>
  <si>
    <t>Se publicaron en el portal institucional, dos (2) informes  del seguimiento hecho a la gestión interna de las PQRS, correspondiente al primero y segundo trimestre de 2020, en las fechas de ley estipuladas, en el siguiente enlace: http://www.ideam.gov.co/web/atencion-y-participacion-ciudadana/informes-pqrsdf</t>
  </si>
  <si>
    <t xml:space="preserve">
Se realizó el informe de NSU I semestre 2020 y se publicó en el portal institucional
</t>
  </si>
  <si>
    <t xml:space="preserve">En el informe se plantearon unas acciones de mejora frente al análisis de la medición, se realizará la implementación en el cuatrimestre final de 2020, el Grupo de Servicio al Ciudadana se encuentra en el análisis para esto. </t>
  </si>
  <si>
    <t xml:space="preserve">Se ha realizado el proceso para la mejora del formulario de PQRS en el portal institucional, en próximos días ya saldrá en producción el formulario, ya que se están realizando los trámites pertinentes por parte de informática y así se pueda visualizar en la página web. </t>
  </si>
  <si>
    <t xml:space="preserve">En el II cuatrimestre de 2020, se dictaron 4 capacitaciones promoviendo la cultura de servicio al ciudadano, en las siguientes fechas y dependencias: 
1) Área Operativa N° 3, 15 de mayo de 2020.  
2) Área Operativa N° 8, 20 de mayo de 2020.  
3) Oficina Asesora de Planeación, 9 de junio de 2020. 
4) Subdirección de Meteorología, 24 de junio de 2020. </t>
  </si>
  <si>
    <r>
      <rPr>
        <b/>
        <sz val="10"/>
        <color theme="1"/>
        <rFont val="Calibri"/>
        <family val="2"/>
        <scheme val="minor"/>
      </rPr>
      <t>1.5.1</t>
    </r>
    <r>
      <rPr>
        <sz val="10"/>
        <color theme="1"/>
        <rFont val="Calibri"/>
        <family val="2"/>
        <scheme val="minor"/>
      </rPr>
      <t xml:space="preserve"> Revista Ideambiente versión 2020 
Publicación revista Ideambiente:  http://intranet.ideam.gov.co/ 
</t>
    </r>
    <r>
      <rPr>
        <b/>
        <sz val="10"/>
        <color theme="1"/>
        <rFont val="Calibri"/>
        <family val="2"/>
        <scheme val="minor"/>
      </rPr>
      <t>1.5.2</t>
    </r>
    <r>
      <rPr>
        <sz val="10"/>
        <color theme="1"/>
        <rFont val="Calibri"/>
        <family val="2"/>
        <scheme val="minor"/>
      </rPr>
      <t xml:space="preserve"> Noticias Intranet Ideam 2020 
Página web: </t>
    </r>
    <r>
      <rPr>
        <sz val="10"/>
        <color rgb="FF0070C0"/>
        <rFont val="Calibri"/>
        <family val="2"/>
        <scheme val="minor"/>
      </rPr>
      <t>https://bit.ly/33SQtRS</t>
    </r>
    <r>
      <rPr>
        <sz val="10"/>
        <color theme="1"/>
        <rFont val="Calibri"/>
        <family val="2"/>
        <scheme val="minor"/>
      </rPr>
      <t xml:space="preserve">
Intranet: </t>
    </r>
    <r>
      <rPr>
        <sz val="10"/>
        <color rgb="FF0070C0"/>
        <rFont val="Calibri"/>
        <family val="2"/>
        <scheme val="minor"/>
      </rPr>
      <t xml:space="preserve">https://bit.ly/3dEmXDM
</t>
    </r>
    <r>
      <rPr>
        <sz val="10"/>
        <rFont val="Calibri"/>
        <family val="2"/>
        <scheme val="minor"/>
      </rPr>
      <t/>
    </r>
  </si>
  <si>
    <r>
      <rPr>
        <b/>
        <sz val="10"/>
        <color theme="1"/>
        <rFont val="Calibri"/>
        <family val="2"/>
        <scheme val="minor"/>
      </rPr>
      <t>2.1.1</t>
    </r>
    <r>
      <rPr>
        <sz val="10"/>
        <color theme="1"/>
        <rFont val="Calibri"/>
        <family val="2"/>
        <scheme val="minor"/>
      </rPr>
      <t xml:space="preserve"> Correo masivo sondeo de rendición de cuentas del sector ambiente-2020 del 27 de julio de 2020</t>
    </r>
  </si>
  <si>
    <r>
      <rPr>
        <b/>
        <sz val="10"/>
        <color theme="1"/>
        <rFont val="Calibri"/>
        <family val="2"/>
        <scheme val="minor"/>
      </rPr>
      <t>3.1.1</t>
    </r>
    <r>
      <rPr>
        <sz val="10"/>
        <color theme="1"/>
        <rFont val="Calibri"/>
        <family val="2"/>
        <scheme val="minor"/>
      </rPr>
      <t xml:space="preserve"> Área Operativa N° 3 (citación y pantallazos de la capacitación virtual) 
</t>
    </r>
    <r>
      <rPr>
        <b/>
        <sz val="10"/>
        <color theme="1"/>
        <rFont val="Calibri"/>
        <family val="2"/>
        <scheme val="minor"/>
      </rPr>
      <t>3.1.2</t>
    </r>
    <r>
      <rPr>
        <sz val="10"/>
        <color theme="1"/>
        <rFont val="Calibri"/>
        <family val="2"/>
        <scheme val="minor"/>
      </rPr>
      <t xml:space="preserve"> Área Operativa N° 8. (citación, pantallazos de la capacitación virtual y correo enviando material y la evaluación) 
</t>
    </r>
    <r>
      <rPr>
        <b/>
        <sz val="10"/>
        <color theme="1"/>
        <rFont val="Calibri"/>
        <family val="2"/>
        <scheme val="minor"/>
      </rPr>
      <t>3.1.3</t>
    </r>
    <r>
      <rPr>
        <sz val="10"/>
        <color theme="1"/>
        <rFont val="Calibri"/>
        <family val="2"/>
        <scheme val="minor"/>
      </rPr>
      <t xml:space="preserve"> Oficina Asesora de Planeación (citación, lista de asistencia y evaluación) 
</t>
    </r>
    <r>
      <rPr>
        <b/>
        <sz val="10"/>
        <color theme="1"/>
        <rFont val="Calibri"/>
        <family val="2"/>
        <scheme val="minor"/>
      </rPr>
      <t>3.1.4</t>
    </r>
    <r>
      <rPr>
        <sz val="10"/>
        <color theme="1"/>
        <rFont val="Calibri"/>
        <family val="2"/>
        <scheme val="minor"/>
      </rPr>
      <t xml:space="preserve"> Subdirección de Meteorología, (citación, lista de asistencia y evaluación)</t>
    </r>
  </si>
  <si>
    <r>
      <rPr>
        <b/>
        <sz val="10"/>
        <color theme="1"/>
        <rFont val="Calibri"/>
        <family val="2"/>
        <scheme val="minor"/>
      </rPr>
      <t xml:space="preserve">2.1.1 </t>
    </r>
    <r>
      <rPr>
        <sz val="10"/>
        <color theme="1"/>
        <rFont val="Calibri"/>
        <family val="2"/>
        <scheme val="minor"/>
      </rPr>
      <t xml:space="preserve">Acta de aceptación de pruebas.
</t>
    </r>
    <r>
      <rPr>
        <b/>
        <sz val="10"/>
        <color theme="1"/>
        <rFont val="Calibri"/>
        <family val="2"/>
        <scheme val="minor"/>
      </rPr>
      <t>2.1.2</t>
    </r>
    <r>
      <rPr>
        <sz val="10"/>
        <color theme="1"/>
        <rFont val="Calibri"/>
        <family val="2"/>
        <scheme val="minor"/>
      </rPr>
      <t xml:space="preserve"> Formato solicitud puesta en producción.
</t>
    </r>
    <r>
      <rPr>
        <b/>
        <sz val="10"/>
        <color theme="1"/>
        <rFont val="Calibri"/>
        <family val="2"/>
        <scheme val="minor"/>
      </rPr>
      <t>2.1.3</t>
    </r>
    <r>
      <rPr>
        <sz val="10"/>
        <color theme="1"/>
        <rFont val="Calibri"/>
        <family val="2"/>
        <scheme val="minor"/>
      </rPr>
      <t xml:space="preserve"> Formato aprobación y entrega de producción de ajustes y arreglo incidentes, los cuales se encuentran en la oficina de Informática para todo el proceso. </t>
    </r>
  </si>
  <si>
    <t xml:space="preserve">Se adelantaron las siguientes actividades necesarias para la implementación del sistema chatbot:
2.1. Elaboración estudios previos
2.2 Solicitud de cotizaciones
2.3 Solicitud de recursos (CDP)
2.4 Presentación del proyecto
2.5 Solicitud de insumos a las áreas </t>
  </si>
  <si>
    <t>Actividades de Participación Ciudadana: 
1.1. Conversatorio virtual sobre alertas hidrometeorológicas y ambientales para jóvenes: realizado el 14 de mayo de 2020.
1.2. Socialización del portal institucional Ideam, realizado el 21 de mayo de 2020 
1.3. Entrenamiento Prueba Piloto RETC Plataforma RUA - CVC- 17 a 19 de junio de 2020.
1.4. Entrenamiento Prueba Piloto RETC Plataforma RUA - CDMB- 24 a 26 de junio de 2020. 
1.5. Encuentro virtual con Autoridades Ambientales realizado el 30 de junio de 2020 
1.6. Conversatorio Clima y Ambiente por territorios, realizado 9 de junio, 19 de junio y 30 de junio 2020.
1.7. Entrenamiento Prueba Piloto RETC Plataforma RUA. Realizado CRA- 15 a 17 Julio. 
1.8. Entrenamiento Prueba Piloto RETC Plataforma RUA, realizado CORNARE 22 a 24 Julio. 
1.9. Comité de alertas con ciudadanos, realizado el 23 de julio de 2020.</t>
  </si>
  <si>
    <t xml:space="preserve">Está en ejecución, una vez se termine la ejecución, se realizará la respectiva evaluación </t>
  </si>
  <si>
    <t xml:space="preserve">Se socializó y aprobó la estrategia de participación ciudadana en el Comité Institucional de Gestión y Desempeño, mostrándole a los subdirectores y jefes de oficina, los cuales son parte fundamentales de la estrategia y sumado a eso se difundió por correo masivo, en el próximo mes de septiembre se realizará la capacitación sobre la estrategia con los demás funcionarios y contratistas.  </t>
  </si>
  <si>
    <r>
      <rPr>
        <b/>
        <sz val="10"/>
        <color theme="1"/>
        <rFont val="Calibri"/>
        <family val="2"/>
        <scheme val="minor"/>
      </rPr>
      <t>2.1.1</t>
    </r>
    <r>
      <rPr>
        <sz val="10"/>
        <color theme="1"/>
        <rFont val="Calibri"/>
        <family val="2"/>
        <scheme val="minor"/>
      </rPr>
      <t xml:space="preserve"> Informe PQRS I trimestre 2020
</t>
    </r>
    <r>
      <rPr>
        <b/>
        <sz val="10"/>
        <color theme="1"/>
        <rFont val="Calibri"/>
        <family val="2"/>
        <scheme val="minor"/>
      </rPr>
      <t>2.1.2</t>
    </r>
    <r>
      <rPr>
        <sz val="10"/>
        <color theme="1"/>
        <rFont val="Calibri"/>
        <family val="2"/>
        <scheme val="minor"/>
      </rPr>
      <t xml:space="preserve"> Informe PQRS II trimestre 2020</t>
    </r>
  </si>
  <si>
    <t>Se publicaron en el portal institucional, dos (2) informes de solicitudes de acceso a la información, correspondiente al primero y segundo trimestre de 2020, en las fechas de ley estipuladas, en el siguiente enlace: http: http://www.ideam.gov.co/web/atencion-y-participacion-ciudadana/informes-de-solicitudes-de-acceso-a-la-informacion</t>
  </si>
  <si>
    <r>
      <rPr>
        <b/>
        <sz val="10"/>
        <color theme="1"/>
        <rFont val="Calibri"/>
        <family val="2"/>
        <scheme val="minor"/>
      </rPr>
      <t xml:space="preserve">4.1.1 </t>
    </r>
    <r>
      <rPr>
        <sz val="10"/>
        <color theme="1"/>
        <rFont val="Calibri"/>
        <family val="2"/>
        <scheme val="minor"/>
      </rPr>
      <t xml:space="preserve">Imagen del portal web.
http://www.ideam.gov.co/web/atencion-y-participacion-ciudadana/ley-de-transparencia
</t>
    </r>
  </si>
  <si>
    <r>
      <rPr>
        <b/>
        <sz val="10"/>
        <color rgb="FF000000"/>
        <rFont val="Calibri"/>
        <family val="2"/>
        <scheme val="minor"/>
      </rPr>
      <t>5.1.1</t>
    </r>
    <r>
      <rPr>
        <sz val="10"/>
        <color rgb="FF000000"/>
        <rFont val="Calibri"/>
        <family val="2"/>
        <scheme val="minor"/>
      </rPr>
      <t xml:space="preserve"> Informe de solicitudes de acceso a la información I trimestre 2020
</t>
    </r>
    <r>
      <rPr>
        <b/>
        <sz val="10"/>
        <color rgb="FF000000"/>
        <rFont val="Calibri"/>
        <family val="2"/>
        <scheme val="minor"/>
      </rPr>
      <t xml:space="preserve">5.1.2 </t>
    </r>
    <r>
      <rPr>
        <sz val="10"/>
        <color rgb="FF000000"/>
        <rFont val="Calibri"/>
        <family val="2"/>
        <scheme val="minor"/>
      </rPr>
      <t>Informe de solicitudes de acceso a la información I trimestre 2020</t>
    </r>
  </si>
  <si>
    <r>
      <rPr>
        <b/>
        <sz val="10"/>
        <color theme="1"/>
        <rFont val="Calibri"/>
        <family val="2"/>
        <scheme val="minor"/>
      </rPr>
      <t xml:space="preserve">1.1.1 </t>
    </r>
    <r>
      <rPr>
        <sz val="10"/>
        <color theme="1"/>
        <rFont val="Calibri"/>
        <family val="2"/>
        <scheme val="minor"/>
      </rPr>
      <t xml:space="preserve">Presentación capacitación Gestión del Riesgo
</t>
    </r>
    <r>
      <rPr>
        <b/>
        <sz val="10"/>
        <color theme="1"/>
        <rFont val="Calibri"/>
        <family val="2"/>
        <scheme val="minor"/>
      </rPr>
      <t>1.1.2</t>
    </r>
    <r>
      <rPr>
        <sz val="10"/>
        <color theme="1"/>
        <rFont val="Calibri"/>
        <family val="2"/>
        <scheme val="minor"/>
      </rPr>
      <t xml:space="preserve"> Video capacitación Gestión del Riesgo
</t>
    </r>
    <r>
      <rPr>
        <b/>
        <sz val="10"/>
        <color theme="1"/>
        <rFont val="Calibri"/>
        <family val="2"/>
        <scheme val="minor"/>
      </rPr>
      <t>1.1.3</t>
    </r>
    <r>
      <rPr>
        <sz val="10"/>
        <color theme="1"/>
        <rFont val="Calibri"/>
        <family val="2"/>
        <scheme val="minor"/>
      </rPr>
      <t xml:space="preserve"> Asistencia capacitacion DAFP</t>
    </r>
  </si>
  <si>
    <r>
      <rPr>
        <b/>
        <sz val="10"/>
        <color theme="1"/>
        <rFont val="Calibri"/>
        <family val="2"/>
        <scheme val="minor"/>
      </rPr>
      <t>2.1.1</t>
    </r>
    <r>
      <rPr>
        <sz val="10"/>
        <color theme="1"/>
        <rFont val="Calibri"/>
        <family val="2"/>
        <scheme val="minor"/>
      </rPr>
      <t xml:space="preserve">  Correo citacion revision matriz OAJ 20200718
</t>
    </r>
    <r>
      <rPr>
        <b/>
        <sz val="10"/>
        <color theme="1"/>
        <rFont val="Calibri"/>
        <family val="2"/>
        <scheme val="minor"/>
      </rPr>
      <t>2.1.2</t>
    </r>
    <r>
      <rPr>
        <sz val="10"/>
        <color theme="1"/>
        <rFont val="Calibri"/>
        <family val="2"/>
        <scheme val="minor"/>
      </rPr>
      <t xml:space="preserve"> Formato Gestión del Cambio de Gestión de Cooperación y Asuntos Internacionales del 16 de julio de 2020
</t>
    </r>
    <r>
      <rPr>
        <b/>
        <sz val="10"/>
        <color theme="1"/>
        <rFont val="Calibri"/>
        <family val="2"/>
        <scheme val="minor"/>
      </rPr>
      <t>2.1.2</t>
    </r>
    <r>
      <rPr>
        <sz val="10"/>
        <color theme="1"/>
        <rFont val="Calibri"/>
        <family val="2"/>
        <scheme val="minor"/>
      </rPr>
      <t xml:space="preserve"> Matriz de riesgos de Gestión del Cambio de Gestión de Cooperación y Asuntos Internacionales 
</t>
    </r>
    <r>
      <rPr>
        <b/>
        <sz val="10"/>
        <color theme="1"/>
        <rFont val="Calibri"/>
        <family val="2"/>
        <scheme val="minor"/>
      </rPr>
      <t>2.1.2</t>
    </r>
    <r>
      <rPr>
        <sz val="10"/>
        <color theme="1"/>
        <rFont val="Calibri"/>
        <family val="2"/>
        <scheme val="minor"/>
      </rPr>
      <t xml:space="preserve"> Contexto estratégico de Gestión de Cooperación y Asuntos Internacionales
</t>
    </r>
    <r>
      <rPr>
        <b/>
        <sz val="10"/>
        <color theme="1"/>
        <rFont val="Calibri"/>
        <family val="2"/>
        <scheme val="minor"/>
      </rPr>
      <t>2.1.3</t>
    </r>
    <r>
      <rPr>
        <sz val="10"/>
        <color theme="1"/>
        <rFont val="Calibri"/>
        <family val="2"/>
        <scheme val="minor"/>
      </rPr>
      <t xml:space="preserve"> Mapa de riesgos ajustados del Proceso de Hidrología</t>
    </r>
  </si>
  <si>
    <r>
      <rPr>
        <b/>
        <sz val="10"/>
        <color theme="1"/>
        <rFont val="Calibri"/>
        <family val="2"/>
        <scheme val="minor"/>
      </rPr>
      <t>2.2.1</t>
    </r>
    <r>
      <rPr>
        <sz val="10"/>
        <color theme="1"/>
        <rFont val="Calibri"/>
        <family val="2"/>
        <scheme val="minor"/>
      </rPr>
      <t xml:space="preserve"> Cafecito en Red
</t>
    </r>
    <r>
      <rPr>
        <b/>
        <sz val="10"/>
        <color theme="1"/>
        <rFont val="Calibri"/>
        <family val="2"/>
        <scheme val="minor"/>
      </rPr>
      <t>2.2.2</t>
    </r>
    <r>
      <rPr>
        <sz val="10"/>
        <color theme="1"/>
        <rFont val="Calibri"/>
        <family val="2"/>
        <scheme val="minor"/>
      </rPr>
      <t xml:space="preserve"> Conversatorio de Alertas Hidrometeorológicas
</t>
    </r>
    <r>
      <rPr>
        <b/>
        <sz val="10"/>
        <color theme="1"/>
        <rFont val="Calibri"/>
        <family val="2"/>
        <scheme val="minor"/>
      </rPr>
      <t>2.2.3</t>
    </r>
    <r>
      <rPr>
        <sz val="10"/>
        <color theme="1"/>
        <rFont val="Calibri"/>
        <family val="2"/>
        <scheme val="minor"/>
      </rPr>
      <t xml:space="preserve"> Socialización página web Ideam
</t>
    </r>
    <r>
      <rPr>
        <b/>
        <sz val="10"/>
        <color theme="1"/>
        <rFont val="Calibri"/>
        <family val="2"/>
        <scheme val="minor"/>
      </rPr>
      <t>2.2.4</t>
    </r>
    <r>
      <rPr>
        <sz val="10"/>
        <color theme="1"/>
        <rFont val="Calibri"/>
        <family val="2"/>
        <scheme val="minor"/>
      </rPr>
      <t xml:space="preserve"> Facebook Live Ministerio de Minas 
</t>
    </r>
    <r>
      <rPr>
        <b/>
        <sz val="10"/>
        <color theme="1"/>
        <rFont val="Calibri"/>
        <family val="2"/>
        <scheme val="minor"/>
      </rPr>
      <t>2.2.5</t>
    </r>
    <r>
      <rPr>
        <sz val="10"/>
        <color theme="1"/>
        <rFont val="Calibri"/>
        <family val="2"/>
        <scheme val="minor"/>
      </rPr>
      <t xml:space="preserve"> Facebook live contexto ganadero
</t>
    </r>
    <r>
      <rPr>
        <b/>
        <sz val="10"/>
        <color theme="1"/>
        <rFont val="Calibri"/>
        <family val="2"/>
        <scheme val="minor"/>
      </rPr>
      <t>2.2.6</t>
    </r>
    <r>
      <rPr>
        <sz val="10"/>
        <color theme="1"/>
        <rFont val="Calibri"/>
        <family val="2"/>
        <scheme val="minor"/>
      </rPr>
      <t xml:space="preserve"> Día Mundial Contra la Desertificación y la Sequía
</t>
    </r>
    <r>
      <rPr>
        <b/>
        <sz val="10"/>
        <color theme="1"/>
        <rFont val="Calibri"/>
        <family val="2"/>
        <scheme val="minor"/>
      </rPr>
      <t>2.2.7</t>
    </r>
    <r>
      <rPr>
        <sz val="10"/>
        <color theme="1"/>
        <rFont val="Calibri"/>
        <family val="2"/>
        <scheme val="minor"/>
      </rPr>
      <t xml:space="preserve"> Día Mundial de la Conservación de los Suelos - https://www.facebook.com/ideam.instituto/videos/286113145835364/  
</t>
    </r>
    <r>
      <rPr>
        <b/>
        <sz val="10"/>
        <color theme="1"/>
        <rFont val="Calibri"/>
        <family val="2"/>
        <scheme val="minor"/>
      </rPr>
      <t>2.2.8</t>
    </r>
    <r>
      <rPr>
        <sz val="10"/>
        <color theme="1"/>
        <rFont val="Calibri"/>
        <family val="2"/>
        <scheme val="minor"/>
      </rPr>
      <t xml:space="preserve"> Rueda de Prensa de Deforestación - https://www.facebook.com/ideam.instituto/videos/1097581960636000/ 
</t>
    </r>
    <r>
      <rPr>
        <b/>
        <sz val="10"/>
        <color theme="1"/>
        <rFont val="Calibri"/>
        <family val="2"/>
        <scheme val="minor"/>
      </rPr>
      <t>2.2.9</t>
    </r>
    <r>
      <rPr>
        <sz val="10"/>
        <color theme="1"/>
        <rFont val="Calibri"/>
        <family val="2"/>
        <scheme val="minor"/>
      </rPr>
      <t xml:space="preserve"> Facebook live con el períodico Agricultura y Ganadería
</t>
    </r>
    <r>
      <rPr>
        <b/>
        <sz val="10"/>
        <color theme="1"/>
        <rFont val="Calibri"/>
        <family val="2"/>
        <scheme val="minor"/>
      </rPr>
      <t>2.2.10</t>
    </r>
    <r>
      <rPr>
        <sz val="10"/>
        <color theme="1"/>
        <rFont val="Calibri"/>
        <family val="2"/>
        <scheme val="minor"/>
      </rPr>
      <t xml:space="preserve"> Evento Aguas Subterráneas
</t>
    </r>
    <r>
      <rPr>
        <b/>
        <sz val="10"/>
        <color theme="1"/>
        <rFont val="Calibri"/>
        <family val="2"/>
        <scheme val="minor"/>
      </rPr>
      <t>2.2.11</t>
    </r>
    <r>
      <rPr>
        <sz val="10"/>
        <color theme="1"/>
        <rFont val="Calibri"/>
        <family val="2"/>
        <scheme val="minor"/>
      </rPr>
      <t xml:space="preserve"> Facebook live con la Red Nacional de Jóvenes de Ambiente
</t>
    </r>
    <r>
      <rPr>
        <b/>
        <sz val="10"/>
        <color theme="1"/>
        <rFont val="Calibri"/>
        <family val="2"/>
        <scheme val="minor"/>
      </rPr>
      <t>2.2.12</t>
    </r>
    <r>
      <rPr>
        <sz val="10"/>
        <color theme="1"/>
        <rFont val="Calibri"/>
        <family val="2"/>
        <scheme val="minor"/>
      </rPr>
      <t xml:space="preserve"> Facebook live con el períodico El Tiempo
</t>
    </r>
  </si>
  <si>
    <r>
      <rPr>
        <b/>
        <sz val="10"/>
        <color theme="1"/>
        <rFont val="Calibri"/>
        <family val="2"/>
        <scheme val="minor"/>
      </rPr>
      <t>2.3.1</t>
    </r>
    <r>
      <rPr>
        <sz val="10"/>
        <color theme="1"/>
        <rFont val="Calibri"/>
        <family val="2"/>
        <scheme val="minor"/>
      </rPr>
      <t xml:space="preserve"> Oficio emitido por El Departamento Nacional de Planeación - DNP</t>
    </r>
  </si>
  <si>
    <r>
      <rPr>
        <b/>
        <sz val="10"/>
        <color theme="1"/>
        <rFont val="Calibri"/>
        <family val="2"/>
        <scheme val="minor"/>
      </rPr>
      <t>4.1.1</t>
    </r>
    <r>
      <rPr>
        <sz val="10"/>
        <color theme="1"/>
        <rFont val="Calibri"/>
        <family val="2"/>
        <scheme val="minor"/>
      </rPr>
      <t xml:space="preserve"> Informe PQRS I trimestre 2020
</t>
    </r>
    <r>
      <rPr>
        <b/>
        <sz val="10"/>
        <color theme="1"/>
        <rFont val="Calibri"/>
        <family val="2"/>
        <scheme val="minor"/>
      </rPr>
      <t>4.1.2</t>
    </r>
    <r>
      <rPr>
        <sz val="10"/>
        <color theme="1"/>
        <rFont val="Calibri"/>
        <family val="2"/>
        <scheme val="minor"/>
      </rPr>
      <t xml:space="preserve"> Informe PQRS II trimestre 2020</t>
    </r>
  </si>
  <si>
    <r>
      <rPr>
        <b/>
        <sz val="10"/>
        <color theme="1"/>
        <rFont val="Calibri"/>
        <family val="2"/>
        <scheme val="minor"/>
      </rPr>
      <t xml:space="preserve">5.1.1 </t>
    </r>
    <r>
      <rPr>
        <sz val="10"/>
        <color theme="1"/>
        <rFont val="Calibri"/>
        <family val="2"/>
        <scheme val="minor"/>
      </rPr>
      <t>Informe NSU – I semestre 2020</t>
    </r>
  </si>
  <si>
    <r>
      <rPr>
        <b/>
        <sz val="10"/>
        <color theme="1"/>
        <rFont val="Calibri"/>
        <family val="2"/>
        <scheme val="minor"/>
      </rPr>
      <t>5.2.1</t>
    </r>
    <r>
      <rPr>
        <sz val="10"/>
        <color theme="1"/>
        <rFont val="Calibri"/>
        <family val="2"/>
        <scheme val="minor"/>
      </rPr>
      <t xml:space="preserve"> Informe NSU – I semestre 2020</t>
    </r>
  </si>
  <si>
    <r>
      <rPr>
        <b/>
        <sz val="10"/>
        <color theme="1"/>
        <rFont val="Calibri"/>
        <family val="2"/>
        <scheme val="minor"/>
      </rPr>
      <t>2.1</t>
    </r>
    <r>
      <rPr>
        <sz val="10"/>
        <color theme="1"/>
        <rFont val="Calibri"/>
        <family val="2"/>
        <scheme val="minor"/>
      </rPr>
      <t xml:space="preserve"> Estudios previos, análisis  del sector  y matriz de riesgos
</t>
    </r>
    <r>
      <rPr>
        <b/>
        <sz val="10"/>
        <color theme="1"/>
        <rFont val="Calibri"/>
        <family val="2"/>
        <scheme val="minor"/>
      </rPr>
      <t>2.2</t>
    </r>
    <r>
      <rPr>
        <sz val="10"/>
        <color theme="1"/>
        <rFont val="Calibri"/>
        <family val="2"/>
        <scheme val="minor"/>
      </rPr>
      <t xml:space="preserve"> Correos y cotizaciones en ajuste oferta
</t>
    </r>
    <r>
      <rPr>
        <b/>
        <sz val="10"/>
        <color theme="1"/>
        <rFont val="Calibri"/>
        <family val="2"/>
        <scheme val="minor"/>
      </rPr>
      <t>2.3</t>
    </r>
    <r>
      <rPr>
        <sz val="10"/>
        <color theme="1"/>
        <rFont val="Calibri"/>
        <family val="2"/>
        <scheme val="minor"/>
      </rPr>
      <t xml:space="preserve"> Copia de CDP's
</t>
    </r>
    <r>
      <rPr>
        <b/>
        <sz val="10"/>
        <color theme="1"/>
        <rFont val="Calibri"/>
        <family val="2"/>
        <scheme val="minor"/>
      </rPr>
      <t>2.4</t>
    </r>
    <r>
      <rPr>
        <sz val="10"/>
        <color theme="1"/>
        <rFont val="Calibri"/>
        <family val="2"/>
        <scheme val="minor"/>
      </rPr>
      <t xml:space="preserve"> Proyecto servicio de chatbot PDF
</t>
    </r>
    <r>
      <rPr>
        <b/>
        <sz val="10"/>
        <color theme="1"/>
        <rFont val="Calibri"/>
        <family val="2"/>
        <scheme val="minor"/>
      </rPr>
      <t>2.5</t>
    </r>
    <r>
      <rPr>
        <sz val="10"/>
        <color theme="1"/>
        <rFont val="Calibri"/>
        <family val="2"/>
        <scheme val="minor"/>
      </rPr>
      <t xml:space="preserve"> Características del servicio y solicitud elaboración de preguntas</t>
    </r>
  </si>
  <si>
    <r>
      <rPr>
        <b/>
        <sz val="10"/>
        <color theme="1"/>
        <rFont val="Calibri"/>
        <family val="2"/>
        <scheme val="minor"/>
      </rPr>
      <t>1.</t>
    </r>
    <r>
      <rPr>
        <sz val="10"/>
        <color theme="1"/>
        <rFont val="Calibri"/>
        <family val="2"/>
        <scheme val="minor"/>
      </rPr>
      <t xml:space="preserve"> Acta N° 21 del Comité Institucional de Gestión y Desempeño 
</t>
    </r>
    <r>
      <rPr>
        <b/>
        <sz val="10"/>
        <color theme="1"/>
        <rFont val="Calibri"/>
        <family val="2"/>
        <scheme val="minor"/>
      </rPr>
      <t>2</t>
    </r>
    <r>
      <rPr>
        <sz val="10"/>
        <color theme="1"/>
        <rFont val="Calibri"/>
        <family val="2"/>
        <scheme val="minor"/>
      </rPr>
      <t xml:space="preserve">. Correo masivo – difusión de la estrategia. </t>
    </r>
  </si>
  <si>
    <r>
      <rPr>
        <b/>
        <sz val="10"/>
        <color theme="1"/>
        <rFont val="Calibri"/>
        <family val="2"/>
        <scheme val="minor"/>
      </rPr>
      <t>1.1.1</t>
    </r>
    <r>
      <rPr>
        <sz val="10"/>
        <color theme="1"/>
        <rFont val="Calibri"/>
        <family val="2"/>
        <scheme val="minor"/>
      </rPr>
      <t xml:space="preserve"> Carpeta con correos masivos con el lema "Bienestar en tu hogar"
</t>
    </r>
    <r>
      <rPr>
        <b/>
        <sz val="10"/>
        <color theme="1"/>
        <rFont val="Calibri"/>
        <family val="2"/>
        <scheme val="minor"/>
      </rPr>
      <t>1.1.2</t>
    </r>
    <r>
      <rPr>
        <sz val="10"/>
        <color theme="1"/>
        <rFont val="Calibri"/>
        <family val="2"/>
        <scheme val="minor"/>
      </rPr>
      <t xml:space="preserve"> Las piezas se podran encontrar en el apartado "Piezas de divulgación de Conflicto de interes" y "Piezas de Divulgación de Valores" una vez sean subidas en el link: https://url2.cl/d26ft</t>
    </r>
  </si>
  <si>
    <r>
      <rPr>
        <b/>
        <sz val="10"/>
        <rFont val="Calibri"/>
        <family val="2"/>
        <scheme val="minor"/>
      </rPr>
      <t>1.2.1</t>
    </r>
    <r>
      <rPr>
        <sz val="10"/>
        <rFont val="Calibri"/>
        <family val="2"/>
        <scheme val="minor"/>
      </rPr>
      <t xml:space="preserve"> Carpetas con los correos masivos Embajadores de Valores
</t>
    </r>
    <r>
      <rPr>
        <b/>
        <sz val="10"/>
        <rFont val="Calibri"/>
        <family val="2"/>
        <scheme val="minor"/>
      </rPr>
      <t>1.2.2</t>
    </r>
    <r>
      <rPr>
        <sz val="10"/>
        <rFont val="Calibri"/>
        <family val="2"/>
        <scheme val="minor"/>
      </rPr>
      <t xml:space="preserve"> Las piezas se podran encontrar en el apartado "Embajadores de valores" una vez sean subidas en el link: </t>
    </r>
    <r>
      <rPr>
        <sz val="10"/>
        <color theme="1"/>
        <rFont val="Calibri"/>
        <family val="2"/>
        <scheme val="minor"/>
      </rPr>
      <t>https://url2.cl/d26ft</t>
    </r>
  </si>
  <si>
    <r>
      <rPr>
        <b/>
        <sz val="10"/>
        <rFont val="Calibri"/>
        <family val="2"/>
        <scheme val="minor"/>
      </rPr>
      <t>1.3.1</t>
    </r>
    <r>
      <rPr>
        <sz val="10"/>
        <rFont val="Calibri"/>
        <family val="2"/>
        <scheme val="minor"/>
      </rPr>
      <t xml:space="preserve"> Certificación curso integridad, transparencia y lucha contra la corrupción.
</t>
    </r>
    <r>
      <rPr>
        <b/>
        <sz val="10"/>
        <rFont val="Calibri"/>
        <family val="2"/>
        <scheme val="minor"/>
      </rPr>
      <t>1.3.2</t>
    </r>
    <r>
      <rPr>
        <sz val="10"/>
        <rFont val="Calibri"/>
        <family val="2"/>
        <scheme val="minor"/>
      </rPr>
      <t xml:space="preserve"> Orfeo No. </t>
    </r>
    <r>
      <rPr>
        <sz val="10"/>
        <color theme="1"/>
        <rFont val="Calibri"/>
        <family val="2"/>
        <scheme val="minor"/>
      </rPr>
      <t>20202020004603 evidencia charla Código Integridad</t>
    </r>
  </si>
  <si>
    <t>Se realizó la divulgación del Plan Anticorrupción y de Atención al Ciudadano y mapa de riesgos de corrupción (segunda versión), y se puso a disposición de funcionarios y contratistas del Ideam y a la ciudadanía, para observaciones pertinentes, y no se recibieron observaciones al respecto.</t>
  </si>
  <si>
    <r>
      <rPr>
        <b/>
        <sz val="10"/>
        <color theme="1"/>
        <rFont val="Calibri"/>
        <family val="2"/>
        <scheme val="minor"/>
      </rPr>
      <t xml:space="preserve">3.2.1  </t>
    </r>
    <r>
      <rPr>
        <sz val="10"/>
        <color theme="1"/>
        <rFont val="Calibri"/>
        <family val="2"/>
        <scheme val="minor"/>
      </rPr>
      <t xml:space="preserve">Solicitud mediante correo electrónico del 4 de agosto de 2020, de la Oficina Asesora de Planeación de divulgación de la versión No. 2 del Plan Anticorrupción y Atención al Ciudadano 2020 - PAAC 2020.
</t>
    </r>
    <r>
      <rPr>
        <b/>
        <sz val="10"/>
        <color theme="1"/>
        <rFont val="Calibri"/>
        <family val="2"/>
        <scheme val="minor"/>
      </rPr>
      <t>3.2.2</t>
    </r>
    <r>
      <rPr>
        <sz val="10"/>
        <color theme="1"/>
        <rFont val="Calibri"/>
        <family val="2"/>
        <scheme val="minor"/>
      </rPr>
      <t xml:space="preserve"> Se evidencia el correo del 5 de agosto de 2020, mediante el cual se dio a conocer la versión No. 2 del Plan Anticorrupción y Atención al Ciudadano 2020 - PAAC 2020
</t>
    </r>
    <r>
      <rPr>
        <b/>
        <sz val="10"/>
        <color theme="1"/>
        <rFont val="Calibri"/>
        <family val="2"/>
        <scheme val="minor"/>
      </rPr>
      <t>3.2.3</t>
    </r>
    <r>
      <rPr>
        <sz val="10"/>
        <color theme="1"/>
        <rFont val="Calibri"/>
        <family val="2"/>
        <scheme val="minor"/>
      </rPr>
      <t xml:space="preserve"> Publicación en Facebook de la versión No. 2 del Plan Anticorrupción y Atención al Ciudadano 2020 - PAAC 2020
</t>
    </r>
    <r>
      <rPr>
        <b/>
        <sz val="10"/>
        <color theme="1"/>
        <rFont val="Calibri"/>
        <family val="2"/>
        <scheme val="minor"/>
      </rPr>
      <t xml:space="preserve">3.2.4 </t>
    </r>
    <r>
      <rPr>
        <sz val="10"/>
        <color theme="1"/>
        <rFont val="Calibri"/>
        <family val="2"/>
        <scheme val="minor"/>
      </rPr>
      <t>Pantallazo de la publicación en página web del Ideam de la versión No. 2 del Plan Anticorrupción y Atención al Ciudadano 2020 - PAAC 2020.</t>
    </r>
  </si>
  <si>
    <t>Contratista -  Olga Viviana Rodríguez Vargas
Jefe Oficina Asesora de Planeación - Telly Month</t>
  </si>
  <si>
    <t>Jefe Oficina Asesora de Planeación - Telly Month</t>
  </si>
  <si>
    <t>Se realizaron ajustes a la estrategia de participación ciudadana, se aprobó en el Comité de Gestión y Desempeño, tanto la estrategia como el plan de participación ciudadana y se publicó en el siguiente enlace:  https://bit.ly/2Q9DxAY</t>
  </si>
  <si>
    <r>
      <rPr>
        <b/>
        <sz val="10"/>
        <color theme="1"/>
        <rFont val="Calibri"/>
        <family val="2"/>
        <scheme val="minor"/>
      </rPr>
      <t>1.1</t>
    </r>
    <r>
      <rPr>
        <sz val="10"/>
        <color theme="1"/>
        <rFont val="Calibri"/>
        <family val="2"/>
        <scheme val="minor"/>
      </rPr>
      <t xml:space="preserve"> Estrategia de Participación Ciudadana
</t>
    </r>
    <r>
      <rPr>
        <b/>
        <sz val="10"/>
        <color theme="1"/>
        <rFont val="Calibri"/>
        <family val="2"/>
        <scheme val="minor"/>
      </rPr>
      <t>1.2</t>
    </r>
    <r>
      <rPr>
        <sz val="10"/>
        <color theme="1"/>
        <rFont val="Calibri"/>
        <family val="2"/>
        <scheme val="minor"/>
      </rPr>
      <t xml:space="preserve"> Plan de participación ciudadana 2020</t>
    </r>
  </si>
  <si>
    <r>
      <rPr>
        <b/>
        <sz val="10"/>
        <rFont val="Calibri"/>
        <family val="2"/>
        <scheme val="minor"/>
      </rPr>
      <t>1.1</t>
    </r>
    <r>
      <rPr>
        <sz val="10"/>
        <rFont val="Calibri"/>
        <family val="2"/>
        <scheme val="minor"/>
      </rPr>
      <t xml:space="preserve"> Informe de conversatorio jovenes de comité Ideam 2020. 
</t>
    </r>
    <r>
      <rPr>
        <b/>
        <sz val="10"/>
        <rFont val="Calibri"/>
        <family val="2"/>
        <scheme val="minor"/>
      </rPr>
      <t>1.2</t>
    </r>
    <r>
      <rPr>
        <sz val="10"/>
        <rFont val="Calibri"/>
        <family val="2"/>
        <scheme val="minor"/>
      </rPr>
      <t xml:space="preserve"> Informe de Socialización del portal institucional Ideam 2020.
</t>
    </r>
    <r>
      <rPr>
        <b/>
        <sz val="10"/>
        <rFont val="Calibri"/>
        <family val="2"/>
        <scheme val="minor"/>
      </rPr>
      <t>1.3</t>
    </r>
    <r>
      <rPr>
        <sz val="10"/>
        <rFont val="Calibri"/>
        <family val="2"/>
        <scheme val="minor"/>
      </rPr>
      <t xml:space="preserve"> Carpeta entrenamiento Prueba Piloto RETC Plataforma RUA – CVC. - Pantallazos de la actividad, encuesta, lista de asistencia 
</t>
    </r>
    <r>
      <rPr>
        <b/>
        <sz val="10"/>
        <rFont val="Calibri"/>
        <family val="2"/>
        <scheme val="minor"/>
      </rPr>
      <t>1.4</t>
    </r>
    <r>
      <rPr>
        <sz val="10"/>
        <rFont val="Calibri"/>
        <family val="2"/>
        <scheme val="minor"/>
      </rPr>
      <t xml:space="preserve"> Carpeta entrenamiento Prueba Piloto RETC Plataforma RUA – CDMB - Lista de asistencia, informe, encuesta 
</t>
    </r>
    <r>
      <rPr>
        <b/>
        <sz val="10"/>
        <rFont val="Calibri"/>
        <family val="2"/>
        <scheme val="minor"/>
      </rPr>
      <t>1.5</t>
    </r>
    <r>
      <rPr>
        <sz val="10"/>
        <rFont val="Calibri"/>
        <family val="2"/>
        <scheme val="minor"/>
      </rPr>
      <t xml:space="preserve"> Carpeta encuentro virtual con Autoridades Ambientales, Lista de asistencia, informe, encuesta y oficios firmados 
</t>
    </r>
    <r>
      <rPr>
        <b/>
        <sz val="10"/>
        <rFont val="Calibri"/>
        <family val="2"/>
        <scheme val="minor"/>
      </rPr>
      <t>1.6</t>
    </r>
    <r>
      <rPr>
        <sz val="10"/>
        <rFont val="Calibri"/>
        <family val="2"/>
        <scheme val="minor"/>
      </rPr>
      <t xml:space="preserve"> Carpeta conversatorio Clima y Ambiente por territorios. Lista de asistencia y ficha técnica y certificaciones 
</t>
    </r>
    <r>
      <rPr>
        <b/>
        <sz val="10"/>
        <rFont val="Calibri"/>
        <family val="2"/>
        <scheme val="minor"/>
      </rPr>
      <t>1.7</t>
    </r>
    <r>
      <rPr>
        <sz val="10"/>
        <rFont val="Calibri"/>
        <family val="2"/>
        <scheme val="minor"/>
      </rPr>
      <t xml:space="preserve"> Carpeta entrenamiento Prueba Piloto RETC Plataforma RUA –CRA - Listados de asistencia y encuesta. 
</t>
    </r>
    <r>
      <rPr>
        <b/>
        <sz val="10"/>
        <rFont val="Calibri"/>
        <family val="2"/>
        <scheme val="minor"/>
      </rPr>
      <t xml:space="preserve">1.8 </t>
    </r>
    <r>
      <rPr>
        <sz val="10"/>
        <rFont val="Calibri"/>
        <family val="2"/>
        <scheme val="minor"/>
      </rPr>
      <t xml:space="preserve">Entrenamiento Prueba Piloto RETC Plataforma RUA, CORNARE - Listados de asistencia y encuesta. 
</t>
    </r>
    <r>
      <rPr>
        <b/>
        <sz val="10"/>
        <rFont val="Calibri"/>
        <family val="2"/>
        <scheme val="minor"/>
      </rPr>
      <t>1.9</t>
    </r>
    <r>
      <rPr>
        <sz val="10"/>
        <rFont val="Calibri"/>
        <family val="2"/>
        <scheme val="minor"/>
      </rPr>
      <t xml:space="preserve"> Carpeta comité de alertas con ciudadanos, informe del evento</t>
    </r>
  </si>
  <si>
    <r>
      <rPr>
        <b/>
        <sz val="11"/>
        <color theme="1"/>
        <rFont val="Calibri"/>
        <family val="2"/>
        <scheme val="minor"/>
      </rPr>
      <t>3.2.1</t>
    </r>
    <r>
      <rPr>
        <sz val="11"/>
        <color theme="1"/>
        <rFont val="Calibri"/>
        <family val="2"/>
        <scheme val="minor"/>
      </rPr>
      <t xml:space="preserve"> Tres correos masivos de invitación a los funcionarios y contratistas del ideam a la capacitación de rendición de cuentas.
</t>
    </r>
    <r>
      <rPr>
        <b/>
        <sz val="11"/>
        <color theme="1"/>
        <rFont val="Calibri"/>
        <family val="2"/>
        <scheme val="minor"/>
      </rPr>
      <t>3.2.2</t>
    </r>
    <r>
      <rPr>
        <sz val="11"/>
        <color theme="1"/>
        <rFont val="Calibri"/>
        <family val="2"/>
        <scheme val="minor"/>
      </rPr>
      <t xml:space="preserve"> Lista de asistencia de la capacitación de rendición de cuentas
</t>
    </r>
    <r>
      <rPr>
        <b/>
        <sz val="11"/>
        <color theme="1"/>
        <rFont val="Calibri"/>
        <family val="2"/>
        <scheme val="minor"/>
      </rPr>
      <t>3.2.3</t>
    </r>
    <r>
      <rPr>
        <sz val="11"/>
        <color theme="1"/>
        <rFont val="Calibri"/>
        <family val="2"/>
        <scheme val="minor"/>
      </rPr>
      <t xml:space="preserve"> Presentación capacitación rendición de cuentas</t>
    </r>
    <r>
      <rPr>
        <sz val="11"/>
        <color theme="1"/>
        <rFont val="Calibri"/>
        <family val="2"/>
        <scheme val="minor"/>
      </rPr>
      <t xml:space="preserve">
</t>
    </r>
  </si>
  <si>
    <r>
      <rPr>
        <b/>
        <sz val="10"/>
        <rFont val="Calibri"/>
        <family val="2"/>
        <scheme val="minor"/>
      </rPr>
      <t>2.6.1 Grupo de Administración y Desarrollo del Talento Humano:</t>
    </r>
    <r>
      <rPr>
        <sz val="10"/>
        <rFont val="Calibri"/>
        <family val="2"/>
        <scheme val="minor"/>
      </rPr>
      <t xml:space="preserve"> La declaración de bienes y rentas no fue realizada po 1 funcionario, el demás personal la realizó en los tiempos establecidos. Por otra parte se realizó un informe relacionando a los directivos que realizaron su declaración de conflictos de interes de acuerdo a las instrucciones de anteriores radicados solicitando esto.
</t>
    </r>
    <r>
      <rPr>
        <b/>
        <sz val="10"/>
        <rFont val="Calibri"/>
        <family val="2"/>
        <scheme val="minor"/>
      </rPr>
      <t xml:space="preserve">2.6.2 Oficina Asesora Jurídica: </t>
    </r>
    <r>
      <rPr>
        <sz val="10"/>
        <rFont val="Calibri"/>
        <family val="2"/>
        <scheme val="minor"/>
      </rPr>
      <t>Como quiera que dentro de los compromisos asumidos en la reunión efectuada el 3 de julio de 2020 por la OAJ, se acordó la modificación del Manual de Supervisión para efectos de establecer de manera taxativa la obligación de los contratistas de efectuar la correspondiente declaración de bienes y rentas y de conflictos de intereses, conforme la Ley 2013 de 2019, se informa que se encuentra en trámite dicha modificación la cual deberá quedar ejecutada a más tardar el día 30 de septiembre de 2020</t>
    </r>
  </si>
  <si>
    <r>
      <rPr>
        <b/>
        <sz val="10"/>
        <color theme="1"/>
        <rFont val="Calibri"/>
        <family val="2"/>
        <scheme val="minor"/>
      </rPr>
      <t>2.6.1</t>
    </r>
    <r>
      <rPr>
        <sz val="10"/>
        <color theme="1"/>
        <rFont val="Calibri"/>
        <family val="2"/>
        <scheme val="minor"/>
      </rPr>
      <t xml:space="preserve"> Listado declaraciones de bienes y rentas
</t>
    </r>
    <r>
      <rPr>
        <b/>
        <sz val="10"/>
        <color theme="1"/>
        <rFont val="Calibri"/>
        <family val="2"/>
        <scheme val="minor"/>
      </rPr>
      <t>2.6.1</t>
    </r>
    <r>
      <rPr>
        <sz val="10"/>
        <color theme="1"/>
        <rFont val="Calibri"/>
        <family val="2"/>
        <scheme val="minor"/>
      </rPr>
      <t xml:space="preserve"> Informe Conflicto de Interés y Orfeo No. 20202020004083
</t>
    </r>
    <r>
      <rPr>
        <b/>
        <sz val="10"/>
        <color theme="1"/>
        <rFont val="Calibri"/>
        <family val="2"/>
        <scheme val="minor"/>
      </rPr>
      <t>2.6.2</t>
    </r>
    <r>
      <rPr>
        <sz val="10"/>
        <color theme="1"/>
        <rFont val="Calibri"/>
        <family val="2"/>
        <scheme val="minor"/>
      </rPr>
      <t xml:space="preserve"> Acta reunión 3 de julio de 2020.
</t>
    </r>
  </si>
  <si>
    <t>En atención a los compromisos asumidos el 3 de julio de 2020 en la reunión del Equipo de Trabajo Código de Integridad y Conflicto de Intereses, se elaboró el procedimiento interno para el manejo y declaración de conflictos de intereses de conformidad con el artículo 12 de la Ley 1437 de 2011 y se remitió mediante correo electrónico del 11 de agosto de 2020 al Jefe de la Oficina Asesora de Planeación y la Coordinadora del Grupo de Talento Humano el borrador para comentarios. Las capacitaciones se iniciarán una vez se apruebe y publique el mencionado procedimiento.</t>
  </si>
  <si>
    <r>
      <rPr>
        <b/>
        <sz val="10"/>
        <rFont val="Calibri"/>
        <family val="2"/>
        <scheme val="minor"/>
      </rPr>
      <t>2.5.1</t>
    </r>
    <r>
      <rPr>
        <sz val="10"/>
        <rFont val="Calibri"/>
        <family val="2"/>
        <scheme val="minor"/>
      </rPr>
      <t xml:space="preserve"> Correo electrónido del 11 de agosto de 2020, envío procedimiento </t>
    </r>
  </si>
  <si>
    <t>Se elaboró la estrategia de rendición de cuentas para la vigencia 2020, la cual se aprobó en Sesión No. 21  por parte del Comité Institucional de Gestión y Desempeño del 15 de mayo de 2020.</t>
  </si>
  <si>
    <r>
      <rPr>
        <b/>
        <sz val="10"/>
        <rFont val="Calibri"/>
        <family val="2"/>
        <scheme val="minor"/>
      </rPr>
      <t>1.2.1</t>
    </r>
    <r>
      <rPr>
        <sz val="10"/>
        <rFont val="Calibri"/>
        <family val="2"/>
        <scheme val="minor"/>
      </rPr>
      <t xml:space="preserve"> Estrategia de Rendición de Cuentas 2020, se encuentra publicada en el link: https://bit.ly/2YexRKt
</t>
    </r>
    <r>
      <rPr>
        <b/>
        <sz val="10"/>
        <rFont val="Calibri"/>
        <family val="2"/>
        <scheme val="minor"/>
      </rPr>
      <t xml:space="preserve">1.2.2  </t>
    </r>
    <r>
      <rPr>
        <sz val="10"/>
        <rFont val="Calibri"/>
        <family val="2"/>
        <scheme val="minor"/>
      </rPr>
      <t xml:space="preserve">Plan de Rendición de Cuentas 2020.
</t>
    </r>
    <r>
      <rPr>
        <b/>
        <sz val="10"/>
        <rFont val="Calibri"/>
        <family val="2"/>
        <scheme val="minor"/>
      </rPr>
      <t>1.2.3</t>
    </r>
    <r>
      <rPr>
        <sz val="10"/>
        <rFont val="Calibri"/>
        <family val="2"/>
        <scheme val="minor"/>
      </rPr>
      <t xml:space="preserve"> Autodiagnóstico Gestión de la Rendición de Cuentas 2019 
</t>
    </r>
    <r>
      <rPr>
        <b/>
        <sz val="10"/>
        <rFont val="Calibri"/>
        <family val="2"/>
        <scheme val="minor"/>
      </rPr>
      <t>1.2.4.</t>
    </r>
    <r>
      <rPr>
        <sz val="10"/>
        <rFont val="Calibri"/>
        <family val="2"/>
        <scheme val="minor"/>
      </rPr>
      <t xml:space="preserve"> Acta No. 21 Comité Institucional de Gestión y Desempeño</t>
    </r>
  </si>
  <si>
    <r>
      <rPr>
        <b/>
        <sz val="10"/>
        <rFont val="Calibri"/>
        <family val="2"/>
        <scheme val="minor"/>
      </rPr>
      <t>2.2.1</t>
    </r>
    <r>
      <rPr>
        <sz val="10"/>
        <rFont val="Calibri"/>
        <family val="2"/>
        <scheme val="minor"/>
      </rPr>
      <t xml:space="preserve"> Acta No. 22 del Comité Institucional de Gestión y Desempeño 
</t>
    </r>
    <r>
      <rPr>
        <b/>
        <sz val="10"/>
        <rFont val="Calibri"/>
        <family val="2"/>
        <scheme val="minor"/>
      </rPr>
      <t>2.2.2</t>
    </r>
    <r>
      <rPr>
        <sz val="10"/>
        <rFont val="Calibri"/>
        <family val="2"/>
        <scheme val="minor"/>
      </rPr>
      <t xml:space="preserve"> Memorando 20201000000823 del 3 de junio de 2020 mediante el cual se informó la conformación del equipo de trabajo de Código de integridad y la gestión de conflictos de intereses</t>
    </r>
  </si>
  <si>
    <t>Se ha logrado que el 90% de los usuarios acreditados se notifiquen por medios electrónicos. La Secretaría General notifica el 100% de los actos administrativos utilizando el correo electrónico certificado 4-72.
Los datos de notificación se mantienen en este archivo y se actualizan cada vez que se va a notificar un acto administrativo y se está aprovechando para solicitarles la autorización cuando no la tienen, respondiendo a la Directiva Nacional del trabajo en caso, por efectos de la emergencia Sanitaria. Se detectan también cambios de representación legal en cierto tiempo, como por ejemplo todas las CAR´s en diciembre cambiaron o ratificaron directores, al igual que los cambios en las alcaldías y los departamentos administrativos.</t>
  </si>
  <si>
    <t xml:space="preserve">1. Formalización de siete (7) formatos del matriz aire. Estos formatos fueron radicados a la oficina de Planeación mediante radicado 20206010001223 con respuesta de su formalización mediante correo de 29 de mayo de 2020.
2. Elaboración del procedimiento Evaluaciones Remotas de Acreditación y Autorización por Emergencia Sanitaria COVID-19. Actualmente, este procedimiento se encuentra en proceso de revisión, el cual se documentó con base en los lineamientos definidos en la resolución 504 de 18 de junio de 2020, por medio de la cual se modifica de manera temporal las resoluciones 0268 de 2015 y 2509 de 2010.
3. Elaboración de los formatos para la realización de auditorías remotas: Lista de Documentos Auditorías Remotas Autorización, Lista de Documentos Auditorías Remotas Acreditación y Acta de Compromiso para la ejecución de auditorías remotas. Estos formatos se encuentran en etapa de prueba para realizar las mejoras requeridas y solicitar la formalización a la Oficina de Planeación. Estos formatos fueron entregados a los evaluadores mediante correo electrónico del 16 de junio de 2020. 
4. Elaboración de las plantillas de comunicaciones: “Oficio envío Informe in situ", "Oficio solicitud SAC incompletas" y Oficio envío informe Revisión de Acciones Correctivas. El objetivo es garantizar que los comunicados a los OEC y realizados por los evaluadores contengan la información requerida en cada caso. Estas plantillas fueron aprobadas y subidas al Drive, según comunicado del 15 de julio de 2020. 
5. Solicitud a la oficina de Planeación el cambio en el mapa de procesos de la entidad mediante correo electrónico del 28 de julio de 2020. Actualmente, la información del sistema de gestión de calidad del servicio de Acreditación de laboratorios ambientales se encuentra inmerso en el proceso de Gestión del SGI. Al consultar en el mapa de procesos en lo correspondiente al proceso de Servicios aparece meteorología aeronáutica, laboratorio de calidad ambiental y pronósticos y alertas, pero no Acreditación de laboratorios. El cambio solicitado, permitiría tener procesos consistentes y evitar confusiones en el ciudadano cuando consulta lo correspondiente a través de los enlaces de ley de transparencia. 
6. Definición de una matriz de interpretación o criterios de evaluación según requisitos de la NTC – ISO/IEC 17025 - Matriz criterios visitas acciones correctivas. La definición de estos criterios mejora la imparcialidad y homogeniza los criterios de los evaluadores durante la evaluación de la norma NTC-ISO/IEC 17025 como en toma decisiones con relación a la necesidad de realizar visitas para la revisión de acciones correctivas. Se remitió correo electrónico a los evaluadores el 11 de agosto de 2020, solicitando la participación de los evaluadores. </t>
  </si>
  <si>
    <t>1. Se adelanto el borrador para la modificación de la Resolución 268, donde se incluye los últimos conceptos y propuestas internas llevadas a cabo durante las revisiones de los meses de junio y julio.
2. Se expidió la Resolución 651 del 18 de agosto de 2020 “Por la cual se deroga la Resolución 2455 del 18 de septiembre de 2014 y se dictan unas disposiciones con respecto a la vigencia de la acreditación, para los laboratorios ambientales que produzcan información cuantitativa, física y química para los estudios o análisis ambientales requeridos por las autoridades ambientales competentes y demás que produzcan información de carácter oficial relacionada con la calidad del medio ambiente y de los recursos naturales renovables.”</t>
  </si>
  <si>
    <t>1. Se ha logrado que el 55% de los usuarios autorizados se notifiquen por medios electrónicos. La Secretaría General notifica el 100% de los actos administrativos utilizando el correo electrónico certificado 4-72.
2. En el archivo base de datos de notificación se mantienen los datos de notificación y se actualizan cada vez que se va a notificar un acto administrativo y se está aprovechando para solicitarles la autorización cuando no la tienen, respondiendo a la Directiva Nacional del trabajo en caso, por efectos de la emergencia Sanitaria. Se detectan también cambios de representación legal en cierto tiempo, como por ejemplo todas las CAR´s en diciembre cambiaron o ratificaron directores, al igual que los cambios en las alcaldías y los departamentos administrativos.</t>
  </si>
  <si>
    <t xml:space="preserve">1. Indicador eficacia estrategia autorización.xls
2. Archivo base de datos de notificación Copia Notificación electrónica 2020-08-11.xls. </t>
  </si>
  <si>
    <t xml:space="preserve"> Se cuenta con la propuesta de resolución, por la cual se reglamentan los niveles permisibles de emisión de contaminantes que deberán cumplir las fuentes móviles terrestres, se reglamenta el artículo 2.2.5.1.8.2 del Decreto 1076 de 2015 y se adoptan otras disposiciones. En el Artículo 31. "Autorización y seguimiento del proceso de medición de emisiones contaminantes. Las autoridades ambientales, los interesados, así como los laboratorios ambientales que realicen medición de emisiones contaminantes para cumplir lo establecido en la presente resolución, deberán contar con la autorización otorgada por el Instituto de Hidrología, Meteorología y Estudios Ambientales – IDEAM, el cual hará visita de verificación in situ por lo menos cada doce (12) meses."</t>
  </si>
  <si>
    <t xml:space="preserve">1. Carpeta: Consulta pública norma fuentes móviles. </t>
  </si>
  <si>
    <t>1.	Borrador para la modificación de la Resolución 268. 
2.	Resolución 651 del 18 de agosto de 2020. Explicación:</t>
  </si>
  <si>
    <t>1 Archivo base de datos de notificación Copia Notificación electrónica 2020-08-11.xls. 1</t>
  </si>
  <si>
    <t xml:space="preserve">1. Carpeta Formatos Matriz Aire.zip.
2. Archivo Procedimiento Evaluaciones Remotas.docx. 
3. Carpeta Formatos Evaluaciones Remotas.zip. 
4. Carpeta Plantillas Comunicaciones.zip. 
5. Archivo Correo - Solicitud ajuste Mapa de Procesos.pdf. 
6. Carpeta Matriz Interpretación Criterios 17025- Matriz criterios visitas acciones correctivas.zip. </t>
  </si>
  <si>
    <t>Como quiera que dentro de los compromisos asumidos en la reunión efectuada el 3 de julio de 2020 por la OAJ, se acordó la modificación del Manual de Supervisión, se informa que se encuentra en trámite dicha modificación la cual deberá quedar ejecutada a más tardar el día 30 de septiembre de 2020</t>
  </si>
  <si>
    <r>
      <rPr>
        <b/>
        <sz val="10"/>
        <rFont val="Calibri"/>
        <family val="2"/>
        <scheme val="minor"/>
      </rPr>
      <t>2.3.1</t>
    </r>
    <r>
      <rPr>
        <sz val="10"/>
        <rFont val="Calibri"/>
        <family val="2"/>
        <scheme val="minor"/>
      </rPr>
      <t xml:space="preserve"> Acta reunión 3 de julio de 2020. </t>
    </r>
  </si>
  <si>
    <r>
      <rPr>
        <b/>
        <sz val="10"/>
        <rFont val="Calibri"/>
        <family val="2"/>
        <scheme val="minor"/>
      </rPr>
      <t>2.4.1</t>
    </r>
    <r>
      <rPr>
        <sz val="10"/>
        <rFont val="Calibri"/>
        <family val="2"/>
        <scheme val="minor"/>
      </rPr>
      <t xml:space="preserve"> Borrador procedimiento para manejo y declaración de conflicto de intereses
</t>
    </r>
    <r>
      <rPr>
        <b/>
        <sz val="10"/>
        <rFont val="Calibri"/>
        <family val="2"/>
        <scheme val="minor"/>
      </rPr>
      <t>2.4.2</t>
    </r>
    <r>
      <rPr>
        <sz val="10"/>
        <rFont val="Calibri"/>
        <family val="2"/>
        <scheme val="minor"/>
      </rPr>
      <t xml:space="preserve"> Formato borrador declaración de situaciones de conflicto de intereses
</t>
    </r>
    <r>
      <rPr>
        <b/>
        <sz val="10"/>
        <rFont val="Calibri"/>
        <family val="2"/>
        <scheme val="minor"/>
      </rPr>
      <t>2.4.3</t>
    </r>
    <r>
      <rPr>
        <sz val="10"/>
        <rFont val="Calibri"/>
        <family val="2"/>
        <scheme val="minor"/>
      </rPr>
      <t xml:space="preserve"> Formato borrador registro de información conflicto de intereses
</t>
    </r>
    <r>
      <rPr>
        <b/>
        <sz val="10"/>
        <rFont val="Calibri"/>
        <family val="2"/>
        <scheme val="minor"/>
      </rPr>
      <t>2.4.4</t>
    </r>
    <r>
      <rPr>
        <sz val="10"/>
        <rFont val="Calibri"/>
        <family val="2"/>
        <scheme val="minor"/>
      </rPr>
      <t xml:space="preserve"> Correo electrónido del 11 de agosto de 2020, envío procedimiento </t>
    </r>
  </si>
  <si>
    <r>
      <rPr>
        <b/>
        <sz val="10"/>
        <color theme="1"/>
        <rFont val="Calibri"/>
        <family val="2"/>
        <scheme val="minor"/>
      </rPr>
      <t>4.1.1</t>
    </r>
    <r>
      <rPr>
        <sz val="10"/>
        <color theme="1"/>
        <rFont val="Calibri"/>
        <family val="2"/>
        <scheme val="minor"/>
      </rPr>
      <t xml:space="preserve"> Monitoreo PAAC II cuatrimestre </t>
    </r>
    <r>
      <rPr>
        <sz val="10"/>
        <color theme="1"/>
        <rFont val="Calibri"/>
        <family val="2"/>
        <scheme val="minor"/>
      </rPr>
      <t xml:space="preserve">
</t>
    </r>
    <r>
      <rPr>
        <b/>
        <sz val="10"/>
        <color theme="1"/>
        <rFont val="Calibri"/>
        <family val="2"/>
        <scheme val="minor"/>
      </rPr>
      <t>4.1.2</t>
    </r>
    <r>
      <rPr>
        <sz val="10"/>
        <color theme="1"/>
        <rFont val="Calibri"/>
        <family val="2"/>
        <scheme val="minor"/>
      </rPr>
      <t xml:space="preserve"> Memorandos y correos seguimiento PAAC Grupo Servicio al Ciudadano
</t>
    </r>
    <r>
      <rPr>
        <b/>
        <sz val="10"/>
        <color theme="1"/>
        <rFont val="Calibri"/>
        <family val="2"/>
        <scheme val="minor"/>
      </rPr>
      <t>4.1.3</t>
    </r>
    <r>
      <rPr>
        <sz val="10"/>
        <color theme="1"/>
        <rFont val="Calibri"/>
        <family val="2"/>
        <scheme val="minor"/>
      </rPr>
      <t xml:space="preserve"> Memorandos y correos seguimiento PAAC Oficina de Informática
</t>
    </r>
    <r>
      <rPr>
        <b/>
        <sz val="10"/>
        <color theme="1"/>
        <rFont val="Calibri"/>
        <family val="2"/>
        <scheme val="minor"/>
      </rPr>
      <t>4.1.4</t>
    </r>
    <r>
      <rPr>
        <sz val="10"/>
        <color theme="1"/>
        <rFont val="Calibri"/>
        <family val="2"/>
        <scheme val="minor"/>
      </rPr>
      <t xml:space="preserve"> Memorandos y correos seguimiento PAAC Grupo de Talento Humano
</t>
    </r>
    <r>
      <rPr>
        <b/>
        <sz val="10"/>
        <color theme="1"/>
        <rFont val="Calibri"/>
        <family val="2"/>
        <scheme val="minor"/>
      </rPr>
      <t>4.1.5</t>
    </r>
    <r>
      <rPr>
        <sz val="10"/>
        <color theme="1"/>
        <rFont val="Calibri"/>
        <family val="2"/>
        <scheme val="minor"/>
      </rPr>
      <t xml:space="preserve"> Memorandos y correos seguimiento PAAC Oficina Asesora Jurídica
</t>
    </r>
    <r>
      <rPr>
        <b/>
        <sz val="10"/>
        <color theme="1"/>
        <rFont val="Calibri"/>
        <family val="2"/>
        <scheme val="minor"/>
      </rPr>
      <t>4.1.6</t>
    </r>
    <r>
      <rPr>
        <sz val="10"/>
        <color theme="1"/>
        <rFont val="Calibri"/>
        <family val="2"/>
        <scheme val="minor"/>
      </rPr>
      <t xml:space="preserve"> Memorandos y correos seguimiento PAAC Grupo Acreditación
</t>
    </r>
    <r>
      <rPr>
        <b/>
        <sz val="10"/>
        <color theme="1"/>
        <rFont val="Calibri"/>
        <family val="2"/>
        <scheme val="minor"/>
      </rPr>
      <t>4.1.7</t>
    </r>
    <r>
      <rPr>
        <sz val="10"/>
        <color theme="1"/>
        <rFont val="Calibri"/>
        <family val="2"/>
        <scheme val="minor"/>
      </rPr>
      <t xml:space="preserve"> Memorandos y correos seguimiento PAAC Grupo Comunicaciones y Prensa</t>
    </r>
  </si>
  <si>
    <t>Se esta actualizando el Protocolo A-GD-PC001 PROTOCOLO PARA LA ORGANIZACIÓN DE DOCUMENTOS HIDROMETEOROLÓGICOS Y AMBIENTAL con el concurso de las áreas operativas</t>
  </si>
  <si>
    <t>No se han tenido eventos de afectación de los aplicativos de administración ORFEO y KOHA</t>
  </si>
  <si>
    <t>Debido a la pandemia se ha minimizado los prestamos físicos de documentación, se ha limitado a prestamos virtuales</t>
  </si>
  <si>
    <t>Se esta actualizando el Protocolo A-GD-PC001 PROTOCOLO PARA LA ORGANIZACIÓN DE DOCUMENTOS HIDROMETEOROLÓGICOS Y AMBIENTAL con el concurso de las áreas operativas.</t>
  </si>
  <si>
    <t>1. Número es estudios de hojas de vida: 413
2.  Número de publicaciones: 27
3. Nombramientos: 20
    Provisionales: 11
    Encargos: 6
    Libre Nombramiento: 3</t>
  </si>
  <si>
    <t>Coordinadora del Grupo de Administración y Desarrollo del Talento Humano</t>
  </si>
  <si>
    <t>No se realizó el préstamo de expedientes físicos en el instituto debido a que el personal esta realizando trabajo en casa, sin embargo los expedientes virtuales se han aumentado de acuerdo a los diferentes trámites administrativos y la carpeta de hojas de vida digitalizadas solo los manipula la persona encargada del archivo.</t>
  </si>
  <si>
    <r>
      <rPr>
        <b/>
        <sz val="10"/>
        <color theme="1"/>
        <rFont val="Arial"/>
        <family val="2"/>
      </rPr>
      <t>*</t>
    </r>
    <r>
      <rPr>
        <sz val="10"/>
        <color theme="1"/>
        <rFont val="Arial"/>
        <family val="2"/>
      </rPr>
      <t xml:space="preserve">Verificación y actualización Procedimiento de nómina AGH-P013.
*Actualización y capacitación permanente GADTH con el fin de informar de manera oportuna  la Oficina de Informática sobre los cambios que afecten la liquidación de la nómina.
</t>
    </r>
    <r>
      <rPr>
        <b/>
        <sz val="10"/>
        <color theme="1"/>
        <rFont val="Arial"/>
        <family val="2"/>
      </rPr>
      <t>*</t>
    </r>
    <r>
      <rPr>
        <sz val="10"/>
        <color theme="1"/>
        <rFont val="Arial"/>
        <family val="2"/>
      </rPr>
      <t>Mesas de ayuda presentadas por el GADTH</t>
    </r>
  </si>
  <si>
    <t>Se realizaron 28 mesas de ayuda a Heinsohn, las cuales fueron resultas a tiempo.</t>
  </si>
  <si>
    <r>
      <rPr>
        <b/>
        <sz val="10"/>
        <color theme="1"/>
        <rFont val="Arial"/>
        <family val="2"/>
      </rPr>
      <t>Plan de Bienestar:</t>
    </r>
    <r>
      <rPr>
        <sz val="10"/>
        <color theme="1"/>
        <rFont val="Arial"/>
        <family val="2"/>
      </rPr>
      <t xml:space="preserve"> Se realizaron 10 actividades para los colaboradores del Ideam a cero costo, se procedió con los procesos de contratación de la primera y segunda dotación y del plan de bienestar.
</t>
    </r>
    <r>
      <rPr>
        <b/>
        <sz val="10"/>
        <color theme="1"/>
        <rFont val="Arial"/>
        <family val="2"/>
      </rPr>
      <t xml:space="preserve">Plan de Capacitación: </t>
    </r>
    <r>
      <rPr>
        <sz val="10"/>
        <color theme="1"/>
        <rFont val="Arial"/>
        <family val="2"/>
      </rPr>
      <t xml:space="preserve">Se realizaron 37 capacitaciones, todas de forma virtual, y de las 4 corresponden a los PAES.
</t>
    </r>
    <r>
      <rPr>
        <b/>
        <sz val="10"/>
        <color theme="1"/>
        <rFont val="Arial"/>
        <family val="2"/>
      </rPr>
      <t>Plan de Seguridad y Salud en el Trabajo:</t>
    </r>
    <r>
      <rPr>
        <sz val="10"/>
        <color theme="1"/>
        <rFont val="Arial"/>
        <family val="2"/>
      </rPr>
      <t xml:space="preserve"> Se ejecutaron 17 actividades, resaltándose: actividades prevención y medidas por COVID 19, pausas activas y gimnasia musicalizada y los adelantos para procesos de contratación de exámenes médicos, EPP, kits de emergencia y extintores
</t>
    </r>
    <r>
      <rPr>
        <b/>
        <sz val="10"/>
        <color theme="1"/>
        <rFont val="Arial"/>
        <family val="2"/>
      </rPr>
      <t xml:space="preserve">Plan de Estímulos e Incentivos: </t>
    </r>
    <r>
      <rPr>
        <sz val="10"/>
        <color theme="1"/>
        <rFont val="Arial"/>
        <family val="2"/>
      </rPr>
      <t xml:space="preserve">Se realizó convocatoria y revisión de los documentos allegados para el beneficio de auxilio educativo para funcionarios y sus hijos.
</t>
    </r>
    <r>
      <rPr>
        <b/>
        <sz val="10"/>
        <color theme="1"/>
        <rFont val="Arial"/>
        <family val="2"/>
      </rPr>
      <t xml:space="preserve">Plan Anual de Vacantes y Provisión de Recursos Humanos: </t>
    </r>
    <r>
      <rPr>
        <sz val="10"/>
        <color theme="1"/>
        <rFont val="Arial"/>
        <family val="2"/>
      </rPr>
      <t>Se realizaron 27 publicaciones, de las cuales se hicieron 6 encargos, 11 provisionalidades y 3 libre nombramiento.</t>
    </r>
  </si>
  <si>
    <t>1.Se realizaron 15 afiliaciones a la ARL Positiva, correspondientes 3 a practicantes y 12 de los nuevos funcionarios, de igual forma se realizaron 12 afiliaciones a EPS (no se realizaron 2 afiliaciones de EPS y ARL de provisionales dado a que ya estaban vinculados a la entidad).
2. Se crearon las historias laborales virtuales de los 11 funcionarios nuevos, una vez pasada se vuelvan a desarrollar labores en sitio se crearán las carpetas físicas correspondientes.
3. No se realizaron traslados de EPS a funcionarios del IDEAM.
4. Se realizó la creación de 11 expedientes en la base correspondiente por cada funcionario nuevo, queda pendiente 1 creación debido a que el acta se encuentra en proceso de firmas.</t>
  </si>
  <si>
    <t xml:space="preserve">Para el cierre de los estados financieros a 31 de Diciembre se revisaron cada uno de los soportes d ellas transacciones, se aprobaron y se les coloco el numero de comprobante que genero el sistema </t>
  </si>
  <si>
    <t>Sandra Sanjuan</t>
  </si>
  <si>
    <t>Se revisaron cada uno de los soportes de las cuentas, se devolvieron los que estaban incompletos o incorrectos y se tramitaron los que venían completos y correctos</t>
  </si>
  <si>
    <t>Lorena Ruiz</t>
  </si>
  <si>
    <t>Se envió memorando de solicitud de información con fechas establecidas de entrega de la misma
Se hicieron las conciliaciones con las diferentes dependencias generadoras de información</t>
  </si>
  <si>
    <t>Se presentó oportunamente la información a la CGN</t>
  </si>
  <si>
    <t>Se realizó copia de seguridad de la información financiera</t>
  </si>
  <si>
    <t>Inoportunidad o Imprecisión en los pagos a Observadores Voluntarios</t>
  </si>
  <si>
    <t xml:space="preserve">Calidad de la información allegada a la dependencia para el trámite
Oportunidad de la información allegada a la dependencia para el trámite
Personal no capacitado; Desconocimiento de la normativa vigente.
</t>
  </si>
  <si>
    <t xml:space="preserve">Reprocesos
Sanciones disciplinarias, fiscales y penales por incumplimiento de los pagos en los términos establecidos por parte del Instituto.
</t>
  </si>
  <si>
    <t>Validar información recibida de Planeación Operativa a través de macros en Excel; Enviar correo a  Planeación Operativa recordándoles las fechas; Selección de funcionario con las competencias requeridas o Capacitar al funcionario designado para esta labor</t>
  </si>
  <si>
    <t>ORFEOS</t>
  </si>
  <si>
    <t>Se concertó con la dirección general, los grupos de tesorería y  de planeación operativa, el trabajo conjunto a través de un contratista que abordará el mejoramiento del proceso desde su inicio (información del observador desde el AO)  y se actualizará el procedimiento de pago a observadores</t>
  </si>
  <si>
    <t>Para el segundo Cuatrimestre, desde Planeación Operativa se generó la información para pago Observadores Voluntarios, se proceso 11 AO logrando una eficiencia del 99,992% pues se procesaron exitosa y correctamente 1900 pagos de los 1916 tramitados (quedaron pendiente 16 pagos por error en cuenta ALM). El profesional especializado grado 17- Jorge Elíecer Polo, responsable de esta actividad está ausente por Incapacidad médica, de tal forma que el proceso debió ser asumido por la Coordinación</t>
  </si>
  <si>
    <t>Inoportunidad en los pagos</t>
  </si>
  <si>
    <t xml:space="preserve">Demora en el trámite de las obligaciones que son allegadas a la dependencia para pag
Calidad de la información;
</t>
  </si>
  <si>
    <t>Sanciones disciplinarias, fiscales y penales por incumplimiento de los pagos en los términos establecidos por parte del Instituto.</t>
  </si>
  <si>
    <t>Seguimiento periódico (diario) a las obligaciones pendientes de pago</t>
  </si>
  <si>
    <t xml:space="preserve">CEN de Obligaciones </t>
  </si>
  <si>
    <t>Se valida al final del día para que las obligaciones asignadas a tesorería queden gestionadas para pago. se genera el reporte mensual donde se evidencia los pagos oportunos</t>
  </si>
  <si>
    <t>Coordinadora de Tesorería - Esperanza Barbosa Alonso</t>
  </si>
  <si>
    <t>Errores en la presentación y pago de las declaraciones tributarias a nombre del Instituto</t>
  </si>
  <si>
    <t>Desconocimiento en la legislación tributaria actual para la revisión de la liquidaciones de impuestos a cargo del Instituto, por parte de los responsables de practicar las Retenciones  
Error en la determinación del los impuestos a cargo del Instituto, por parte de los responsables de determinarlos</t>
  </si>
  <si>
    <t>Sanciones disciplinarias, fiscales y penales por incumplimiento y/o inexactitudes en las declaraciones y pagos de impuestos.</t>
  </si>
  <si>
    <t>1-. Se efectúa la revisión de la liquidación de los impuestos a las obligaciones allegadas al Grupo de Tesorería antes de  realizar los pagos, de acuerdo a los cuadros adjuntos. 2-. Se devuelven a contabilidad los Orfeos que presentan diferencias  para su respectiva corrección y se valida nuevamente antes de realizar el pago, dejando las respectivas notas en el histórico.</t>
  </si>
  <si>
    <t>Histórico Comentarios en ORFEOS respectivos. Reporte mensual de seguimiento</t>
  </si>
  <si>
    <t>Se verificó en cada una de las obligaciones asignadas a tesorería, que la liquidación de impuestos  sea la correcta; se devuelven por orfeo a contabilidad las que presentaron diferencias y de deja nota en el histórico. se genera reporte mensual se seguimiento</t>
  </si>
  <si>
    <t>Contratista-  María Stella Bustos y Coordinadora de Tesorería - Esperanza Barbosa Alonso</t>
  </si>
  <si>
    <t>En la actualidad se cuenta con un grupo de contratistas que mensualmente participan de una programación para cubrir todos los turnos y evitar contingencias en el desarrollo diario de las actividades. La programación se establece a inicio de mes y se socializa con el fin de evitar confusiones en la ejecución del mismo. Si se presenta alguna novedad frente a la realización del turno, se le informa al coordinador quien de forma inmediata cubre el turno con otro contratista.</t>
  </si>
  <si>
    <t>Daniel Useche - Jefe Oficina del Servicio de Pronósticos y Alertas ( E )</t>
  </si>
  <si>
    <t>Por parte de la oficina de informática se brinda el soporte necesario para verificar si hay alguna dificultad en la oficina. Cuando ocurre la novedad se informa de inmediato a la oficina de informática quien brinda el soporte necesario. Si el daño es mayor se recurre a la jefatura de pronósticos quien solicita directamente a la jefatura de informática la pronta solución.</t>
  </si>
  <si>
    <t>Se gestionará con la OAJ la creación de una clausula de confidencialidad con el fin de mitigar el riesgo de manejo inapropiado de la información.</t>
  </si>
  <si>
    <r>
      <t xml:space="preserve">El día 12 de junio  se llevó a cabo una reunión virtual con los abogados de la OAJ, con el fin de abordar las actualizaciones normativas en materia de contratación. 
</t>
    </r>
    <r>
      <rPr>
        <b/>
        <sz val="10"/>
        <color theme="1"/>
        <rFont val="Arial"/>
        <family val="2"/>
      </rPr>
      <t>Evidencia</t>
    </r>
    <r>
      <rPr>
        <sz val="10"/>
        <color theme="1"/>
        <rFont val="Arial"/>
        <family val="2"/>
      </rPr>
      <t xml:space="preserve">
Se anexa listado de asistencia</t>
    </r>
  </si>
  <si>
    <t xml:space="preserve">Oficina Asesora Jurídica </t>
  </si>
  <si>
    <r>
      <t xml:space="preserve">En cumplimiento a las obligaciones contractuales pactadas, el contratista externo denominado GRUPO HISCA (Cto 133-2020), allegan los reportes diarios de los movimientos procesales  efectuados por los diferentes Despachos Judiciales, en los asuntos a cargo del Instituto, . Se aclara que el Sistema de Gestión documental no arroja las alertas en tiempo real toda vez que contabiliza el término como si se tratara de un derecho de petición, cuando los términos judiciales y extrajudiciales son perentorios y diferentes según la etapa procesal.  
</t>
    </r>
    <r>
      <rPr>
        <b/>
        <sz val="10"/>
        <color theme="1"/>
        <rFont val="Arial"/>
        <family val="2"/>
      </rPr>
      <t xml:space="preserve">Evidencia </t>
    </r>
    <r>
      <rPr>
        <sz val="10"/>
        <color theme="1"/>
        <rFont val="Arial"/>
        <family val="2"/>
      </rPr>
      <t xml:space="preserve">
 Anexo correos electrónicos de notificaciones</t>
    </r>
  </si>
  <si>
    <r>
      <t xml:space="preserve">Se realiza la verificación de los procesos a contratar en el Comité de Contratación 
</t>
    </r>
    <r>
      <rPr>
        <b/>
        <sz val="10"/>
        <color theme="1"/>
        <rFont val="Arial"/>
        <family val="2"/>
      </rPr>
      <t xml:space="preserve">Evidencias </t>
    </r>
    <r>
      <rPr>
        <sz val="10"/>
        <color theme="1"/>
        <rFont val="Arial"/>
        <family val="2"/>
      </rPr>
      <t xml:space="preserve">
Se adjuntan actas de los Comités de Contratación celebrados durante los meses de abril a julio de 2020.</t>
    </r>
  </si>
  <si>
    <r>
      <t xml:space="preserve">A través del cual la Agencia Nacional de Defensa Jurídica del Estado informa que la directriz institucional de conciliación del IDEAM cumple con los lineamientos establecidos por dicha Autoridad. 
</t>
    </r>
    <r>
      <rPr>
        <b/>
        <sz val="10"/>
        <color theme="1"/>
        <rFont val="Arial"/>
        <family val="2"/>
      </rPr>
      <t xml:space="preserve">Evidencia
</t>
    </r>
    <r>
      <rPr>
        <sz val="10"/>
        <color theme="1"/>
        <rFont val="Arial"/>
        <family val="2"/>
      </rPr>
      <t xml:space="preserve">Se anexan las actas del Comité de Conciliación celebrados durante los meses de abril a julio de 2020. Así mismo se adjunta comunicación No. 20203000026311 del 29 de mayo de 2020, </t>
    </r>
  </si>
  <si>
    <t>Para el presente seguimiento, se continúa  controlando  el riesgo, toda vez que se  dispone del  documento "Plan Anual de Auditoría 2020" , presentado y aprobado por el Comité Institucional de Coordinación de Control Interno conforme al  acta de reunión del 10/12/2019.
Para el presente seguimiento se presentan modificaciones al Plan Anual de Auditorias 2020, con ocasión a la emergencia sanitaria; estas modificaciones fueron aprobadas en el Comité de Control Interno del 23 de julio de 2020.
Evidencia: Acta del CICCI de fecha 23 de julio de 2020. (En construcción)</t>
  </si>
  <si>
    <t>Para el presente seguimiento, no se ha presentado la materialización del riesgo, toda vez que en la aplicación de los controles propuestos, la Oficina de Control Interno, en cumplimiento del Plan de auditoria vigencia 2020,   entregó a la Alta Dirección, los siguientes informes de ley y auditorias:  
INFORMES DE LEY 
1.  Planes de mejoramiento de Auditorias internas
2. Sireci - Informe Contratación a la Contraloría General
3. Informe seguimiento Plan Anticorrupción - Ley 1474/11 y mapa de riesgos de corrupción.
4. Seguimiento a las disposiciones en materia de austeridad, de acuerdo con lo establecido en la Ley de Presupuesto, Directiva Presidencias y demás normas concordantes; corte 4° Trimestre 2019 
5. Seguimiento Plan de Acción Anual 2020, corte 30 de junio / Incluye metas Sinergia. 
6. Seguimiento Ley 1712 Transparencia
7. Seguimiento al envío del informe de Ley de Cuotas. 
8. Informe Semestral de Atención al Ciudadano PQRS.
Auditorías:
1.  Auditoria Talento Humano – Proceso de Nomina
2. Proceso Gestión Jurídica y Contractual (Incluye Comité de conciliaciones, verificación Secop, Supervisión, Plan de Adquisiciones, Convenios de cooperación vigentes). 
3. Auditoria Subdirección de Estudios Ambientales –Grupo de Ordenamiento Territorial
Evidencias: Reportes de Control Interno, link: https://cutt.ly/hd8jjlK</t>
  </si>
  <si>
    <t>Para la presente vigencia, la Oficina de Control Interno, en aplicación de los controles propuestos realizó las siguientes actividades: 
1. Para el presente seguimiento no se han realizado las actividades de planeación de requerimientos de personal; actividad esta, que se llevará a cabo para la próxima vigencia, tal como lo solicita el control.
2. Los informes de Control Interno son validados y aprobados por la Jefe de la Oficina antes de su publicación.
Evidencia: Carpeta Correos Informes
3. Previo a la realización de las Auditorias se elabora el Programa de Auditoria en donde se definen los objetivos de la auditoria, sus alcance, y cronograma de las actividades a desarrollar; debidamente aprobado por la Jefe se remite al  líder del proceso auditado adjunto al memo de anuncio de la auditoria.
Evidencia:  Carpeta Programa Auditoria</t>
  </si>
  <si>
    <t>Para el presente seguimiento y con  ocasión de la migración de las carpetas de la Oficina de Control Interno que se encontraban en el repositorio de M, al Drive de Google, se realizó la capacitación correspondiente con funcionarios de la Oficina de Informática denominada Almacenamiento en la nube información institucional el día 24 e julio de 9:30 a 11:00.
Se anexa pantallazo de la citación.</t>
  </si>
  <si>
    <r>
      <rPr>
        <b/>
        <sz val="10"/>
        <color theme="1"/>
        <rFont val="Arial"/>
        <family val="2"/>
      </rPr>
      <t>Control :</t>
    </r>
    <r>
      <rPr>
        <sz val="10"/>
        <color theme="1"/>
        <rFont val="Arial"/>
        <family val="2"/>
      </rPr>
      <t xml:space="preserve"> Verificación de los datos a través de los sistemas de información del Instituto. 
</t>
    </r>
    <r>
      <rPr>
        <b/>
        <sz val="10"/>
        <color theme="1"/>
        <rFont val="Arial"/>
        <family val="2"/>
      </rPr>
      <t>Acción Adelantada:</t>
    </r>
    <r>
      <rPr>
        <sz val="10"/>
        <color theme="1"/>
        <rFont val="Arial"/>
        <family val="2"/>
      </rPr>
      <t xml:space="preserve"> Evaluación y, análisis de los datos horarios de las estaciones hidrológicas activas, de cada una de las Áreas Operativas que hayan retirado el 100% de los datos validados del año 2019 en el sistema de información DHIME , ejecutando proceso estadístico para la validación de datos hidrológicos en las variables nivel, caudal y sedimentos.
</t>
    </r>
    <r>
      <rPr>
        <b/>
        <sz val="10"/>
        <color theme="1"/>
        <rFont val="Arial"/>
        <family val="2"/>
      </rPr>
      <t>Evidencia:</t>
    </r>
    <r>
      <rPr>
        <sz val="10"/>
        <color theme="1"/>
        <rFont val="Arial"/>
        <family val="2"/>
      </rPr>
      <t xml:space="preserve"> Archivo comprimido (GMH-20200805T180441Z-001) contiene resultados del proceso estadístico meses de Mayo, Junio y Julio/2020:
1. Informe Trimestre 2020 Dirección_GMH_v, 2, Logros, 3. Notas técnicas procesos hidrológicos y 4. Avance Indicadores por cada mes respectivamente.
</t>
    </r>
  </si>
  <si>
    <t>Hernando Wilches - Coordinador Grupo de Monitoreo Hidrológico (Subdirección de Hidrológico)</t>
  </si>
  <si>
    <r>
      <rPr>
        <b/>
        <sz val="10"/>
        <color theme="1"/>
        <rFont val="Arial"/>
        <family val="2"/>
      </rPr>
      <t>Control :</t>
    </r>
    <r>
      <rPr>
        <sz val="10"/>
        <color theme="1"/>
        <rFont val="Arial"/>
        <family val="2"/>
      </rPr>
      <t xml:space="preserve"> Verificación de los datos a través de los sistemas de información del Instituto. 
</t>
    </r>
    <r>
      <rPr>
        <b/>
        <sz val="10"/>
        <color theme="1"/>
        <rFont val="Arial"/>
        <family val="2"/>
      </rPr>
      <t>Acción Adelantada:</t>
    </r>
    <r>
      <rPr>
        <sz val="10"/>
        <color theme="1"/>
        <rFont val="Arial"/>
        <family val="2"/>
      </rPr>
      <t xml:space="preserve"> Evaluación y, análisis de los datos horarios de las estaciones hidrológicas activas, de cada una de las Áreas Operativas que hayan retirado el 100% de los datos validados del año 2019 en el sistema de información DHIME , ejecutando proceso estadístico para la validación de datos hidrológicos en las variables nivel, caudal y sedimentos .
</t>
    </r>
    <r>
      <rPr>
        <b/>
        <sz val="10"/>
        <color theme="1"/>
        <rFont val="Arial"/>
        <family val="2"/>
      </rPr>
      <t>Evidencia:</t>
    </r>
    <r>
      <rPr>
        <sz val="10"/>
        <color theme="1"/>
        <rFont val="Arial"/>
        <family val="2"/>
      </rPr>
      <t xml:space="preserve"> Archivo comprimido (GMH-20200805T180441Z-001) contiene resultados del proceso estadístico meses de Mayo, Junio y Julio/2020: 1. Informe Trimestre 2020 Dirección_GMH_v, 2, Logros, 3. Notas técnicas procesos hidrológicos y 4. Avance Indicadores por cada mes respectivamente.</t>
    </r>
  </si>
  <si>
    <t>Mediante correos electrónicos los cuales se adjuntan se evidencia las modificaciones solicitadas al PAA con el fin de garantizar que las necesidades y solicitudes sean atendidas oportunamente. Se adjunta correos como evidencias de los meses de mayo a julio de 2020.</t>
  </si>
  <si>
    <t>EDILIA ALEJANDRA PINZON
Coordinadora Grupo de Servicios Administrativos</t>
  </si>
  <si>
    <t>Se realiza seguimiento diario a cada uno de los siniestros que se presentan en la Entidad, con el fin de realizar el trámite pertinente para su solución. Se adjunta como evidencia el cuadro de seguimiento a los siniestros presentados a corte del segundo trimestre de 2020.</t>
  </si>
  <si>
    <t>CESAR AUGUSTO PRIETO
Contratista Grupo de Servicios Administrativos</t>
  </si>
  <si>
    <t>Se adjunta cuadro de control de los procesos radicados en la Oficina Asesora Jurídica, con su respectivo seguimiento conociendo su estado.</t>
  </si>
  <si>
    <t>JULIANA FERNANDA RAMIREZ
WALTER PERILLA NOVOA
Contratistas Grupo de Servicios Administrativos</t>
  </si>
  <si>
    <t>Se adjunta arqueos de caja menor de los meses de abril a julio de 2020, se aclara que el arqueo de junio no fue posible realizar por fallas en la plataforma se adjuntan correo y pantallazo de las solicitudes.</t>
  </si>
  <si>
    <t>NICOLAS VELASQUEZ
Funcionario Grupo de Servicios Administrativos</t>
  </si>
  <si>
    <t xml:space="preserve">El grupo de Servicio al Ciudadano realiza seguimiento permanente por medio de formato M-AC F012, controlando los tiempos de respuesta, en este formato se tienen todos los datos para verificar como y cuando se responde al ciudadano, por medio de esto el funcionario Samuel Campos verifica las solicitudes que no se les ha dado respuesta, y tienen algunos días para vencerse, se remiten correos electrónicos  alertando a la persona para que realice la respuesta correspondiente en el tiempo de ley.
Se aporta como evidencia, formato M-ACC- F012 y correos electrónicos de aviso recordatorio emitidos por el grupo de Servicio al Ciudadano a diferentes dependencias, se remite 14 correos, 
los cuales son: 1) correo de 3 de agosto de 2020, remitido a Meteorología Aeronáutica 2) correo de 29 de julio de 2020, remitido a la Subdirección de Ecosistemas 3) correo de 27 de julio de 2020, remitido a Meteorología Aeronáutica 4) correo de 17 de julio, remitido a la Subdirección de Hidrología 5) correo de 17 de julio de 2020, remitido a la Subdirección de Ecosistemas  6) correo de 15 de julio de 2020, remitido a la Subdirección de Ecosistemas  7) correo de 13 de julio de 2020, remitido a la Subdirección de Hidrología 8) correo de 23 de junio, remitido a la Subdirección de Ecosistemas 9) correo de 23 de junio de 2020, remitido a la Subdirección de Estudios Ambientales 10) correo de 8 de junio de 2020, remitido a la Subdirección de Estudios Ambientales 11) correo de 1 de junio de 2020, remitido a la Subdirección de Ecosistemas 12) correo de 12 de mayo de 2020, remitido a la Subdirección de Ecosistemas 13) correo de 8 de mayo remitido a la Subdirección de Ecosistemas  14) correo de 3 de mayo, remitido a la Subdirección de Estudios Ambientales.
• En el II cuatrimestre de 2020, se dictaron 4 capacitaciones sobre los temas de normatividad de PQRS, se aporta como evidencia, 1) Área Operativa N° 3 (citación y pantallazos de la capacitación virtual) 2) Área Operativa N° 8. (citación, pantallazos de la capacitación virtual y correo enviando material y la evaluación) 3) Planeación. (citación, lista de asistencia y evaluación) 4) Subdirección de Meteorología, (citación, lista de asistencia y evaluación)
• Se requirieron por medio de memorando a las dependencias en las que se materializado el riesgo (respuestas por fuera del termino de ley), se aporta como evidencia del I trimestre del informe de PQRS los requerimientos a las siguientes dependencias: 1) Área Operativa N° 11, 2) Grupo De Administración Y Desarrollo Del Talento Humano, 3) Oficina Asesora Jurídica, 4) Subdirección De Ecosistemas E Información Ambiental, 5) Subdirección De Estudios Ambientales, 6) Subdirección De Hidrología, 7) Subdirección De Meteorología y II trimestre del informe de PQRS, 1)Subdirección de Hidrología, 2) Subdirección de Ecosistemas, 3) Subdirección de Estudios Ambientales.
• Se realizaron 2 reuniones con los jefes directos y los funcionarios que han incumplido recurrentemente con las solicitudes fuera de termino, evidencia, citación de las reuniones a las siguientes dependencias: 1) Subdirección de Estudios Ambientales, 2) Subdirección de Ecosistemas. 
</t>
  </si>
  <si>
    <t>Angela María Diaz M.  
    Coordinadora Grupo de Servicio al Ciudadano</t>
  </si>
  <si>
    <t xml:space="preserve">• El Grupo de Servicio al Ciudadano Realiza capacitaciones, sobre temas de Procedimiento de Atención al Ciudadano, Guía Atención al Ciudadano, protocolos de atención y asertividad, Con corte al II cuatrimestre del 2020, se han dictado 4 capacitaciones. se aporta como evidencia, 1) Área Operativa N° 3 (citación y pantallazos de la capacitación virtual) 2) Área Operativa N° 8. (citación, pantallazos de la capacitación virtual y correo enviando material y la evaluación) 3) Planeación. (citación, lista de asistencia y evaluación) 4) Subdirección de Meteorología, (citación, lista de asistencia y evaluación)
• El grupo de Servicio al ciudadano realizada una medición del nivel de satisfacción de usuario a través de encuestas, que se remite vía correo electrónico y en actividades presenciales, se emite un informe, el cual anexo como evidencia.
</t>
  </si>
  <si>
    <t>Angela María Diaz M.     
 Coordinadora Grupo de Servicio al Ciudadano</t>
  </si>
  <si>
    <t xml:space="preserve">• El Grupo de Servicio al Ciudadano realiza capacitaciones, para los funcionarios y contratistas del IDEAM con énfasis en “ATENCIÓN AL CIUDADANO”, buscando la calidad del servicio y de las respuestas emitidas y la oportunidad de las mismas en los términos de ley. Con corte al II cuatrimestre de 2020, se han dictado 4 capacitaciones. se aporta como evidencia, 1) Área Operativa N° 3 (citación y pantallazos de la capacitación virtual) 2) Área Operativa N° 8. (citación, pantallazos de la capacitación virtual y correo enviando material y la evaluación) 3) Planeación. (citación, lista de asistencia y evaluación) 4) Subdirección de Meteorología, (citación, lista de asistencia y evaluación).
•  El grupo de Servicio al Ciudadano, realiza una Revisión exhaustiva de los comportamientos en la respuesta de solicitudes para identificar conductas inusuales, a través del formato M-AC- F012, Se evidencio que no hay ninguna conducta inusual, este monitoreo se realizó  mensual, con un consolidado trimestral, evidencia del formato del II  trimestre de 2020 con sus respectivas estadísticas, Así mismo se evidencia que las denuncias de Actos de Corrupción reportadas para el segundo trimestre de 2020, fueron cero (0), dato que fue certificado por la Oficina de Control Disciplinario Interno, por medio de comunicación oficial emitida el día 31 de julio de 2020, por medio del radicado número 20202010000953, evidencia memorando remitido por el Grupo de Control Disciplinario Interno. </t>
  </si>
  <si>
    <t>Angela María Diaz M.    
  Coordinadora Grupo de Servicio al Ciudadano</t>
  </si>
  <si>
    <r>
      <t xml:space="preserve">Suscribir decisión contraria a los documentos que constituyen el acervo probatorio recaudado de cada expediente disciplinario. </t>
    </r>
    <r>
      <rPr>
        <sz val="10"/>
        <color rgb="FFFF0000"/>
        <rFont val="Arial"/>
        <family val="2"/>
      </rPr>
      <t>.</t>
    </r>
  </si>
  <si>
    <t>Interés indebido en el expediente disciplinario de quien suscribe.</t>
  </si>
  <si>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siguiente información: El profesional que tiene a cargo el proyecto de la decisión, quién la revisa y la aprueba, así mismo se deberán consignar diferentes modificaciones que hayan surgido luego de las revisiones anteriores.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asignación de la decisión proyectada para ser revisado por la primera instancia disciplinaria.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se evidencia la aprobación de la decisión por parte de la primera instancia Disciplinaria.</t>
    </r>
  </si>
  <si>
    <r>
      <rPr>
        <sz val="10"/>
        <rFont val="Arial"/>
        <family val="2"/>
      </rPr>
      <t>*Ley 734 de 2002 y las demás concordantes y complementarias de la misma.</t>
    </r>
    <r>
      <rPr>
        <sz val="10"/>
        <color rgb="FF000000"/>
        <rFont val="Arial"/>
        <family val="2"/>
      </rPr>
      <t xml:space="preserve">
*Formato A-CID-F005 Control y Seguimiento de expedientes.
*Formato A-CID-F006 Seguimiento y Control a Oficios y/o Memorandos.
*Formato A-CID-F007 seguimiento a Autos Interlocutorios y/o de Sustanciación.</t>
    </r>
  </si>
  <si>
    <t>Se aplicaron los Controles, mediante el seguimiento a los formatos: A-CID-F005 Control y Seguimiento de expedientes, A-CID-F006 Seguimiento y Control a Oficios y/o Memorandos, A-CID-F007 seguimiento a Autos Interlocutorios y/o de Sustanciación, haciendo ver que no hubo materialización del riesgo, en el periodo comprendido entre el 1 de abril y el 31 de julio del 2020.Toda la información contenida en el formato A-CID-F005 y A-CID-F007 no pueden ser puestas a disposición de terceros ajenos al proceso, únicamente se hará con la casilla correspondiente a los soportes documentales inherentes a cada riesgo teniendo en cuenta la reserva disciplinaria contenida en el Artículo  95 del CDU.</t>
  </si>
  <si>
    <t xml:space="preserve">Primera Instancia Disciplinaria y Coordinador del Grupo de Control Disciplinario Interno </t>
  </si>
  <si>
    <r>
      <t xml:space="preserve">No declararse impedido cuando exista el deber jurídico de hacerlo, con el ánimo de favorecer o perjudicar a los sujetos procesales. </t>
    </r>
    <r>
      <rPr>
        <sz val="10"/>
        <color rgb="FFFF0000"/>
        <rFont val="Arial"/>
        <family val="2"/>
      </rPr>
      <t xml:space="preserve">
</t>
    </r>
  </si>
  <si>
    <t>Interés indebido en el expediente disciplinario de quien suscribe y/o quien instruye.</t>
  </si>
  <si>
    <r>
      <t xml:space="preserve">Incursión en Falta Disciplinaria Gravísima, al tenor de lo previsto en el Art. 48 No. 17 del CDU. 
</t>
    </r>
    <r>
      <rPr>
        <sz val="10"/>
        <rFont val="Arial"/>
        <family val="2"/>
      </rPr>
      <t>*Causal de Nulidad (Artículo 143 No. 3 del CDU)</t>
    </r>
  </si>
  <si>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con el respectivo número de memorando.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él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jefe inmediato y deberá quedar registrada la respuesta con numero de Resolución si es el caso.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t>
    </r>
  </si>
  <si>
    <t>*Ley 734 de 2002 y las demás concordantes y complementarias de la misma
*Formato A-CID-F005 Control y Seguimiento de expedientes.
*Formato A-CID-F006 Seguimiento y Control a Oficios y/o Memorandos
*Formato A-CID-F007 seguimiento a Autos Interlocutorios y/o de Sustanciación.
*acto administrativo por el cual se declara el impedimento.</t>
  </si>
  <si>
    <t xml:space="preserve">
Se aplicaron los controles frente a este riesgo a través los formatos: A-CID-F005 Control y Seguimiento de expedientes, A-CID-F006 Seguimiento y Control a Oficios y/o Memorandos, A-CID-F007 seguimiento a Autos Interlocutorios y/o de Sustanciación, luego de lo cual se evidencia que no se materializa el riesgo, en el periodo comprendido entre elel 1 de abril y el 31 de julio del 2020 Toda la información contenida en el formato A-CID-F005 y A-CID-F007 no pueden ser puestas a disposición de terceros ajenos al proceso, únicamente se hará con la casilla correspondiente a los soportes documentales inherentes a cada riesgo teniendo en cuenta la reserva disciplinaria contenida en el Artículo 95 del CDU. 
</t>
  </si>
  <si>
    <t xml:space="preserve">Nulidades, Caducidad o Prescripción de la acción disciplinaria.
</t>
  </si>
  <si>
    <t>*Inadecuado seguimiento de los tiempos procesales.  
*Falta de conocimiento de la ley disciplinaria.
*Sobrecarga laboral.
*Falta de personal.
*Reporte inoportuno de la noticia disciplinaria.</t>
  </si>
  <si>
    <r>
      <t>*Formato A-CID-F005 Control y Seguimiento de expedientes</t>
    </r>
    <r>
      <rPr>
        <sz val="10"/>
        <color rgb="FF000000"/>
        <rFont val="Arial"/>
        <family val="2"/>
      </rPr>
      <t xml:space="preserve">: Este documento se encuentra en custodia de un funcionario del GCDI, y en él se detalla la información de cada uno de los procesos disciplinarios adelantados por la Secretaria General del IDEAM, en este sentido este instrumento detalla los hechos materia del proceso, sujetos procesales, dependencia, fechas de caducidad y prescripción, así como los términos de IP e ID etc. En este formato de acuerdo al riesgo de nulidad se deben registrar los datos del auto proyectado y sus efectos procesales. En segundo lugar este instrumento nos muestra las fechas en las cuales los diferentes procesos cumplen el tiempo de prescripción o caducidad permitiendo generar las alertas necesarias para la prevención del riesgo; no obstante, de materializarse se deberá registrar el auto por medio del cual se toma la decisión de terminación del proceso ya sea por caducidad o prescripción. 
</t>
    </r>
    <r>
      <rPr>
        <b/>
        <sz val="10"/>
        <color rgb="FF000000"/>
        <rFont val="Arial"/>
        <family val="2"/>
      </rPr>
      <t>*Formato A-CID-F006 Seguimiento y Control a Oficios y/o Memorandos:</t>
    </r>
    <r>
      <rPr>
        <sz val="10"/>
        <color rgb="FF000000"/>
        <rFont val="Arial"/>
        <family val="2"/>
      </rPr>
      <t xml:space="preserve"> En este formato se encuentra a disposición de los funcionarios del grupo y en el se detallan los documentos que se generan en la oficina,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solicitó aprobar la decisión de nulidad o la decisión de terminación del proceso por caducidad o prescripción. 
</t>
    </r>
    <r>
      <rPr>
        <b/>
        <sz val="10"/>
        <color rgb="FF000000"/>
        <rFont val="Arial"/>
        <family val="2"/>
      </rPr>
      <t>*Formato A-CID-F007 seguimiento a Autos Interlocutorios y/o de Sustanciación:</t>
    </r>
    <r>
      <rPr>
        <sz val="10"/>
        <color rgb="FF000000"/>
        <rFont val="Arial"/>
        <family val="2"/>
      </rPr>
      <t xml:space="preserve"> Este documento se encuentra compartido a los miembros del GCDI, en él se relacionan todos los autos interlocutorios y de sustanciación que se proyectan en el GCDI y son firmados por el Secretario General o Primera Instancia Disciplinaria; así mismo en este instrumento se indica el proceso al que pertenece, el tipo de auto que se proyecta, la persona que lo realiza y la fecha del mismo. En este formato respecto al riesgo quedarán registrados los la autos aprobados bien sea, de nulidad o de terminación del proceso por caducidad o prescripción.</t>
    </r>
  </si>
  <si>
    <t>*Ley 734 de 2002 y las demás concordantes y complementarias de la misma
*Formato A-CID-F005 Control y Seguimiento de expedientes.
*Formato A-CID-F006 Seguimiento y Control a Oficios y/o Memorandos
*Formato A-CID-F007 seguimiento a Autos Interlocutorios y/o de Sustanciación.</t>
  </si>
  <si>
    <t>Se aplicaron los controles frente a este riesgo verificando la información contenida en los formatos: A-CID-F005 Control y Seguimiento de expedientes, A-CID-F006 Seguimiento y Control a Oficios y/o Memorandos, A-CID-F007 seguimiento a Autos Interlocutorios y/o de Sustanciación. Obteniendo como resultado la no materialización del riesgo en el periodo comprendido entre el 1 de abril y el 31 de julio del 2020. Toda la información contenida en el formato A-CID-F005 y A-CID-F007 no pueden ser puestas a disposición de terceros ajenos al proceso, únicamente se hará con la casilla correspondiente a los soportes documentales inherentes a cada riesgo teniendo en cuenta la reserva disciplinaria contenida en el Artículo 95 del CDU.</t>
  </si>
  <si>
    <t>Coordinador del Grupo de Control Disciplinario Interno</t>
  </si>
  <si>
    <r>
      <t xml:space="preserve">Para la expedición de CDP se tienen filtros como: las dependencias solicitantes, envían las inclusiones de nuevos renglones o modificaciones en la plantilla de seguimientos, un funcionario o contratista  valida la información suministrada en el plan de seguimiento contractual (rubro, fuente, saldos de recursos etc.) y emite aprobación o rechazo sobre el mismo. Otro funcionario o contratista genera el certificado basado en el informe de aprobación previo y contrastando la solicitud de  CDP y lo aprobado en la plantilla de seguimiento contractual, verificado por la Oficina de Planeación y aprobada por el Grupo de Presupuesto.
</t>
    </r>
    <r>
      <rPr>
        <b/>
        <sz val="10"/>
        <color theme="1"/>
        <rFont val="Arial"/>
        <family val="2"/>
      </rPr>
      <t>EVIDENCIA:</t>
    </r>
    <r>
      <rPr>
        <sz val="10"/>
        <color theme="1"/>
        <rFont val="Arial"/>
        <family val="2"/>
      </rPr>
      <t xml:space="preserve">
M:\SECRETARIA_GENERAL\GRP_PRESUPUESTO\VIGENCIA 2020\SEGUIMIENTO CONTRACTUAL 2020.</t>
    </r>
  </si>
  <si>
    <t>Coordinador del Grupo de Presupuesto (Ramiro Antonio Villegas Romero)</t>
  </si>
  <si>
    <r>
      <t xml:space="preserve">Para la expedición de los RP tanto de servicios públicos, contratos de prestación de servicios y comisiones en su totalidad se registran dentro de las 24 horas de recibida cada solicitud, en el entendido de que la entidad debe ejecutar de manera eficiente cada uno de los recursos asignados. 
</t>
    </r>
    <r>
      <rPr>
        <b/>
        <sz val="10"/>
        <color theme="1"/>
        <rFont val="Arial"/>
        <family val="2"/>
      </rPr>
      <t xml:space="preserve">Evidencia:
</t>
    </r>
    <r>
      <rPr>
        <sz val="10"/>
        <color theme="1"/>
        <rFont val="Arial"/>
        <family val="2"/>
      </rPr>
      <t>Radicados 20202030000953, 20202030001313, 20202030001403 y 20202030001733.</t>
    </r>
  </si>
  <si>
    <r>
      <t xml:space="preserve">Para este cuatrimestre se siguen aplicando todos los controles que nos permitan minimizar el riesgo así:
1. Si los CDP solicitados son por Funcionamiento, existe un primer filtro que es un profesional en Secretaría General quien es la responsable de suministrar al área de presupuesto las solicitudes validadas
2. Si es por inversión, es la Oficina Asesora de Planeación quien hace la validación previa de la Solicitud
3. En el Grupo de Presupuesto se tienen dos filtros adicionales, donde se valida el PAA que sea acorde el tipo de gasto, el rubro, la necesidad y el tercero, y teniendo en cuenta esas especificaciones se envía para registro donde de igual manera se hace una revisión de todos los caracteres de la solicitud.
4. todos los certificados emitidos pasan a revisión, Vo.Bo. y firma del coordinador, quien es el último filtro para la coherencia de los certificados emitidos en Presupuesto.
</t>
    </r>
    <r>
      <rPr>
        <b/>
        <sz val="10"/>
        <color theme="1"/>
        <rFont val="Arial"/>
        <family val="2"/>
      </rPr>
      <t xml:space="preserve">
EVIDENCIA:
</t>
    </r>
    <r>
      <rPr>
        <sz val="10"/>
        <color theme="1"/>
        <rFont val="Arial"/>
        <family val="2"/>
      </rPr>
      <t>M:\SECRETARIA_GENERAL\GRP_PRESUPUESTO\VIGENCIA 2020\SEGUIMIENTO CONTRACTUAL 2020. Evidencia temporal por pandemia: C:\Users\RAMIRO VILLEGAS R\Dropbox\DOCUMENTOS OFICINA\CERTIFICADOS PPTALES\CDP</t>
    </r>
  </si>
  <si>
    <r>
      <t xml:space="preserve"> El Grupo de Comunicaciones, ha realizado seguimiento de los vínculos o link   de la página web Ley de Transparencias, para constatar la actualización de la información que debe hacer cada dependencia tiene a su cargo. La Oficina de Planeación ha dado todo el apoyo para que a través de memorandos se citen a las dependencias que no han dado cumplimiento con lo requerido. Así mismo y debido a las inconsistencias presentadas, la Oficina de Planeación ha conformado un grupo de trabajo con el apoyo de varias dependencias, para reestructurar el árbol de Ley de Transparencia, citando a varias reuniones para hacer el análisis de su estructura, contenidos y responsable de su actualización. Así mismo se realizó un nuevo esquema para socializarlo a todo el Ideam ( se expuso a la alta dirección a través del comité número 30) y mantener actualizado todos sus contenidos, de acuerdo con su periodicidad
</t>
    </r>
    <r>
      <rPr>
        <b/>
        <sz val="10"/>
        <color theme="1"/>
        <rFont val="Arial"/>
        <family val="2"/>
      </rPr>
      <t>Evidencias</t>
    </r>
    <r>
      <rPr>
        <sz val="10"/>
        <color theme="1"/>
        <rFont val="Arial"/>
        <family val="2"/>
      </rPr>
      <t xml:space="preserve"> 
Adjunto (carpeta46): Correos a dependencias, actas, pantallazos de reuniones, memorandos de Planeación a las dependencias, nuevo esquema de matriz</t>
    </r>
  </si>
  <si>
    <t xml:space="preserve">Grupo de Comunicaciones apoya únicamente el seguimiento, pero no es el responsable de subir la información.
</t>
  </si>
  <si>
    <r>
      <t xml:space="preserve">Se elaboró la Política Editorial, la cual fue aprobada en Comité General y se encuentra publicada en el punto 3.3.1 de la Página web Ley de Transparencia en Procesos y Procedimiento , Gestión de la Comunicaciones 
</t>
    </r>
    <r>
      <rPr>
        <b/>
        <sz val="10"/>
        <color theme="1"/>
        <rFont val="Arial"/>
        <family val="2"/>
      </rPr>
      <t xml:space="preserve">Evidencias </t>
    </r>
    <r>
      <rPr>
        <sz val="10"/>
        <color theme="1"/>
        <rFont val="Arial"/>
        <family val="2"/>
      </rPr>
      <t xml:space="preserve">
https://bit.ly/31J0Tml</t>
    </r>
  </si>
  <si>
    <t xml:space="preserve">Grupo de Comunicaciones </t>
  </si>
  <si>
    <r>
      <t xml:space="preserve"> El Grupo de Comunicaciones, ha realizado seguimiento de los vínculos o link   de la página web Ley de Transparencias, para constatar la actualización de la información que debe hacer cada dependencia tiene a su cargo. La Oficina de Planeación ha dado todo el apoyo para que a través de memorandos se citen a las dependencias que no han dado cumplimiento con lo requerido. Así mismo y debido a las inconsistencias presentadas, la Oficina de Planeación ha conformado un grupo de trabajo con el apoyo de varias dependencias, para reestructurar el árbol de Ley de Transparencia, citando a varias reuniones para hacer el análisis de su estructura, contenidos y responsable de su actualización. Así mismo se realizó un nuevo esquema para socializarlo a todo el Ideam ( se expuso a la alta dirección a través del comité número 30) y mantener actualizado todos sus contenidos, de acuerdo con su periodicidad
</t>
    </r>
    <r>
      <rPr>
        <b/>
        <sz val="10"/>
        <color theme="1"/>
        <rFont val="Arial"/>
        <family val="2"/>
      </rPr>
      <t>Evidencias</t>
    </r>
    <r>
      <rPr>
        <sz val="10"/>
        <color theme="1"/>
        <rFont val="Arial"/>
        <family val="2"/>
      </rPr>
      <t xml:space="preserve"> 
Adjuntas (carpeta 48): Correos a dependencias, actas, pantallazos de reuniones, memorandos de Planeación a las dependencias, nuevo esquema de matriz</t>
    </r>
  </si>
  <si>
    <r>
      <t xml:space="preserve">
*Se realizar revisión periódica y actualización de guías  asociadas a la generación de informes y documentos,  
Se establecen procesos de validación de datos e información a través de procesamiento estadístico.
*Se Avanza en proceso de certificación en operaciones estadísticas ante el DANE
Se realizaron capacitaciones y gestión con los involucrados con la generación del dato.
</t>
    </r>
    <r>
      <rPr>
        <b/>
        <sz val="10"/>
        <rFont val="Arial"/>
        <family val="2"/>
      </rPr>
      <t>Subdireccion de Ecosistemas e información Ambiental</t>
    </r>
    <r>
      <rPr>
        <sz val="10"/>
        <rFont val="Arial"/>
        <family val="2"/>
      </rPr>
      <t xml:space="preserve">
Se han llevado a cabo capacitaciones y gestión con los involucrados con la generación del dato; y dentro del equipo para divulgar en forma correcta la información. 
* Se realizaron capacitaciones en SNIF (Uso de la plataforma y reporte), como control para divulgación correcta de la información.
Evidencia: Soportes en el Link: https://drive.google.com/drive/folders/1NroWa3D8PmkMGFjOdyiC15FUO6yHmWe_
* Se desarrolló el Taller de entrenamiento Manejo Sistema de Información (IFN)- OpenForis 2020; con el fin de transmitir temas relacionados con el manejo de la herramienta Open Foris - IFN 2020, a los profesionales que ingresarán la información de los formularios del IFN, diligenciados en campo.
Evidencia: Soportes en el Link: https://drive.google.com/drive/u/0/folders/1tE8zEt_5Ntm2jipVuxMFYHQodYbCZenB
https://drive.google.com/drive/u/0/folders/1GtUPD0nMjXat6JHBwlVWMMoP-PktruBE
* Se desarrolló Taller de entrenamiento para brigadas forestales Inventario Forestal Nacional de Colombia (IFN), con el fin de reforzar los conceptos y procedimientos que realizan los integrantes de las brigadas de campo del Instituto de Investigaciones Ambientales del Pacìfico, en el marco de la implementaciòn del Inventario Forestal Nacional a fin de mejorar la calidad de la información recolectada durante el operativo de campo.
Evidencia: soportes en el link: 
https://drive.google.com/drive/u/0/folders/1fRvxpCGLEsFOcMdEZlcf8Ft-RW9KVbsV
NOTA: Las capacitaciones anteriormente citadas, conllevan a la calidad de los datos, como control para evitar la Imprecisión e inexactitud de  los informes y documentos emitidos por el Instituto.
Revisión periódica y actualización de guías asociadas a la generación de informes y documentos,  
* Se elaboró un diagnóstico de la DOCUMENTACIÓN USO DEL RECURSO FORESTAL NACIONAL respecto a la inclusión en el SGI, y a partir de este se vienen desarrollando avances en revisión y/o actualización de documentos.
Evidencia: link: https://docs.google.com/spreadsheets/d/1WbkPkUYBdgQxQM4ujOafpobj7aHFC4_T/edit#gid=1543412463    
https://docs.google.com/spreadsheets/d/1d43EiGDiCm6pE72dafIrYvp-Iakb-dh3/edit#gid=1159215985
* Se avanzó en la elaboración y actualización de procedimientos, guías y formatos para ser publicados en el  SGI, los cuales contibuyen a mejorar la disponibilidad, oportunidad y calidad de los datos, para evitar la imprecisión e inexactitud de los informes y documentos emitidos por el Instituto.
Evidencias de documentos publicados: 
Link: https://cutt.ly/Ed9PVzC y https://cutt.ly/Yd9PNIj. (M-GCI-E-F013 FORMATO DE REPORTE DE CALIDAD DE INTERPRETACIÓN v1 y M-GCI-E-F014 FORMATO RESUMEN DE CONTROL DE CALIDAD DE BLOQUE v1).
Link: https://cutt.ly/Dd9EaDZ (M-GCI-E-P001 PROCEDIMIENTO ZONIFICACIÓN DE COBERTURAS DE LA TIERRA v1)
Link: http://sgi.ideam.gov.co/documents/412030/499496/M-GCI-G001+GUIA+METODOL%C3%93GICA+PARA+LAS+OPERACIONES+ESTAD%C3%8DSTICAS+v1.pdf/74d55cc2-7624-4ea7-b073-02ea
</t>
    </r>
  </si>
  <si>
    <t xml:space="preserve">Comité científico y editorial
Responsables: 
Amparo Rodríguez (Coordinadora Grupo Bosques) / Martha Aldana
Liz Johanna Diaz Cubillos (Coordinadora Grupo Suelos y Tierras)
Natalia Córdoba (Coordinadora Grupo SIA)
</t>
  </si>
  <si>
    <t xml:space="preserve">Se realizó un programa y planificación de adquisición, mantenimiento y monitoreo, con el grupo de planeación de la red 
Se gestión contratación de papelería técnica e insumos.
Gestión de pagos a Observador voluntario 
</t>
  </si>
  <si>
    <t>Grupo de Red-IDEAM</t>
  </si>
  <si>
    <r>
      <t xml:space="preserve">Se avanzó en la documentación de procesos de Verificación de los datos a través de los sistemas de información del Instituto-DHIME.
</t>
    </r>
    <r>
      <rPr>
        <b/>
        <sz val="10"/>
        <color theme="1"/>
        <rFont val="Arial"/>
        <family val="2"/>
      </rPr>
      <t xml:space="preserve">Subdireccion de Ecosistemas e información Ambiental
</t>
    </r>
    <r>
      <rPr>
        <sz val="10"/>
        <color theme="1"/>
        <rFont val="Arial"/>
        <family val="2"/>
      </rPr>
      <t>Respecto al Inventario Forestal Nacional (IFN), se evidenció un riesgo en la Plataforma de captura de datos OPEN FOREST (software libre que no tenia restricciones de acceso, adicionalmente la patforma tenia fugas de información). Para solucionarlo, se colocaron controles del adminstrador del dato y se viene diseñando un sistema de información del INF en la plataforma institucional,que recoge los estándares, políticas, procesos y pocedimientos de la oficina de informática para acopiar la información del inventario. Esto, como aseguramiento y control del dato.
Se acopió toda la información elaborada durante el proceso de IFN  en un documento denomnado "Documento marco rector de implementación del inventario forestal nacional" en el cual se recopila toda la documentación que se encontraba dispersa sobre el proceso dediseño y estructura de la operación estadísitca del IFN, minimizando los riesgos asociados a pérdida de información y contribuyendo a la precisión y exactitud de informes y documentos emitidos por el institito.
A través de la iplementación de la Guía del DANE (GUÍA PARA LA ELABORACIÓN DEL DOCUMENTO METODOLÓGICO DE OPERACIONES ESTADÍSTICAS), se están estrucrurando a su vez controles de aseguramiento de calidad de riesgos asociados al preceso.</t>
    </r>
  </si>
  <si>
    <t xml:space="preserve">Grupo de Gestión de Datos-y Áreas Operativas
Responsable: Grupos Bosques, Claudia Olarte
</t>
  </si>
  <si>
    <t xml:space="preserve">Se aplicaron los procedimientos técnicos y verificación de los puntos de control antes de la emisión de los informes a publicar, en el marco de los comité científicos y editorial 
Se hace la divulgación y oficialización de los productos, según un proceso y protocolo. </t>
  </si>
  <si>
    <t>Comité científico y editorial</t>
  </si>
  <si>
    <r>
      <t xml:space="preserve">El "Cronograma 2020", Jornadas de socialización y sensibilización que fortalezcan la cultura institucional, en lo referente al SGI.
Cumplimiento y actualización de los  requisitos de las normas SGI.
Las mesas se suspendieron por recomendación del DAFP, ya que es necesario aplicar la actualización de la nueva guía para la administración del riesgo y el diseño de controles en entidades públicas - riesgos de gestión, corrupción y seguridad digital.
</t>
    </r>
    <r>
      <rPr>
        <b/>
        <sz val="10"/>
        <color theme="1"/>
        <rFont val="Arial"/>
        <family val="2"/>
      </rPr>
      <t xml:space="preserve">
Evidencia: 
</t>
    </r>
    <r>
      <rPr>
        <sz val="10"/>
        <color theme="1"/>
        <rFont val="Arial"/>
        <family val="2"/>
      </rPr>
      <t xml:space="preserve">
1. Cronograma  Socialización del SIG de 2020
2. Correos de reuniones 
3. Informe de la Actualización del Mapa de Riesgos y el Estado de Avance del Ejercicio Piloto  con la Subdirección de Hidrología</t>
    </r>
  </si>
  <si>
    <t>Jefe Oficina de Planeación</t>
  </si>
  <si>
    <r>
      <t xml:space="preserve">Se aplicaron los controles propuestos realizando las siguientes actividades: 
1. Atención de requerimientos atendidos
2. Actualización de Lista Maestra de Documentos.
3. Actualización de Lista Maestra de Registros.
</t>
    </r>
    <r>
      <rPr>
        <b/>
        <sz val="10"/>
        <color theme="1"/>
        <rFont val="Arial"/>
        <family val="2"/>
      </rPr>
      <t xml:space="preserve">Evidencia:
</t>
    </r>
    <r>
      <rPr>
        <sz val="10"/>
        <color theme="1"/>
        <rFont val="Arial"/>
        <family val="2"/>
      </rPr>
      <t>1. Requerimientos atendidos de abril a junio en la documentación del SGI 
2. Listado Maestro de Documentos y Registros de los procesos Estratégicos, Misionales, Apoyo y Evaluación del Mejoramiento Continuo. 
2. Publicación de los documentos del SGI. en el siguiente enlace http://sgi.ideam.gov.co/mapa-de-procesos
3. Listado Maestro de Documentos y Registros a través del siguiente Link: http://sgi.ideam.gov.co/normatividad-sgi</t>
    </r>
  </si>
  <si>
    <r>
      <t xml:space="preserve">Se actualizó la matriz de riesgos con el mapa de calor y las estrategias para el tratamiento de los mismos, se publican los riesgos por cada uno de procesos en el mapa de procesos la Entidad como control  a los riesgos asociados al SIG.
Se realizó mesa de trabajo el 18 de junio de 2020, con la Oficina Asesora Jurídica, en la cual se revisaron los riesgos actuales del proceso y se explicó como se identifican los riesgos, las causas, sus consecuencias a partir de la probabilidad por impacto.
Se realizó mesa de trabajo el 13 de julio de 2020, con el nuevo equipo de  Gestión de Cooperación y Asuntos Internacionales, en la cual se explicó el contexto estratégico, matriz de riesgo e indicadores.
Las mesas se suspendieron por recomendación del DAFP, ya que es necesario aplicar la actualización de la nueva guía para la administración del riesgo y el diseño de controles en entidades públicas - riesgos de gestión, corrupción y seguridad digital.
Se viene implementando la nueva metodología con la asesoría de la funcionaria del DAFP Myriam Cubillos Benavides donde se trabaja el proceso de Hidrología y lleva un avance del 80 %
</t>
    </r>
    <r>
      <rPr>
        <b/>
        <sz val="10"/>
        <color theme="1"/>
        <rFont val="Arial"/>
        <family val="2"/>
      </rPr>
      <t xml:space="preserve">Evidencias: 
</t>
    </r>
    <r>
      <rPr>
        <sz val="10"/>
        <color theme="1"/>
        <rFont val="Arial"/>
        <family val="2"/>
      </rPr>
      <t>1. Publicación de los riesgos a cada proceso en el siguiente enlace http://sgi.ideam.gov.co/mapa-de-procesos
2. Correo citación revisión matriz OAJ 20200718
3. Formato Gestión del Cambio de Gestión de Cooperación y Asuntos Internacionales del 16 de julio de 2020
4. Matriz de riesgos de Gestión del Cambio de Gestión de Cooperación y Asuntos Internacionales 
5. Mapa de riesgos ajustados del Proceso de Hidrología</t>
    </r>
  </si>
  <si>
    <r>
      <t xml:space="preserve">Se realiza el seguimiento mensual al Plan de Acción Anual 2020 
</t>
    </r>
    <r>
      <rPr>
        <b/>
        <sz val="10"/>
        <color theme="1"/>
        <rFont val="Arial"/>
        <family val="2"/>
      </rPr>
      <t>Evidencias:</t>
    </r>
    <r>
      <rPr>
        <sz val="10"/>
        <color theme="1"/>
        <rFont val="Arial"/>
        <family val="2"/>
      </rPr>
      <t xml:space="preserve">
</t>
    </r>
    <r>
      <rPr>
        <sz val="10"/>
        <rFont val="Arial"/>
        <family val="2"/>
      </rPr>
      <t xml:space="preserve">1. Matriz seguimiento corte 30 de junio 2020
2. Memorandos seguimiento Plan de Acción Anual 2020 - Junio así: a)  Orfeo 20201010001653 Secretaría General.  b) Orfeo 20201010001703 Oficina de Informática. c) Orfeo 20201010001713 Oficina del Servicio de Pronósticos y Alertas.  d) Orfeo 20201010001723 Subdirección de Ecosistemas e Información Ambiental.  e) Orfeo 20201010001733 Subdirección de Estudios Ambientales.  f) Orfeo 20201010001743 Subdirección de Hidrología.  g) Orfeo 20201010001753 Subdirección de Meteorología. </t>
    </r>
  </si>
  <si>
    <r>
      <t xml:space="preserve">Se realizaron dos reuniones para la preparación de los talleres de Planeación Estratégica y Plan de Acción Anual, realizadas el 20 y 21 de agosto de 2020 respectivamente.
</t>
    </r>
    <r>
      <rPr>
        <b/>
        <sz val="10"/>
        <color theme="1"/>
        <rFont val="Arial"/>
        <family val="2"/>
      </rPr>
      <t>Evidencias:</t>
    </r>
    <r>
      <rPr>
        <sz val="10"/>
        <color theme="1"/>
        <rFont val="Arial"/>
        <family val="2"/>
      </rPr>
      <t xml:space="preserve">
1.  Presentación Planeación Estratégica
2. Lista asistencia reunión planeación del taller de planeación estratégica 20200820.
3. Correo citación a la reunión de planeación del taller de planeación estratégica 20200820.
4</t>
    </r>
    <r>
      <rPr>
        <b/>
        <sz val="10"/>
        <color rgb="FFFF0000"/>
        <rFont val="Arial"/>
        <family val="2"/>
      </rPr>
      <t xml:space="preserve">. </t>
    </r>
    <r>
      <rPr>
        <sz val="10"/>
        <rFont val="Arial"/>
        <family val="2"/>
      </rPr>
      <t>Presentación Plan de Acción Anual</t>
    </r>
    <r>
      <rPr>
        <b/>
        <sz val="10"/>
        <color rgb="FFFF0000"/>
        <rFont val="Arial"/>
        <family val="2"/>
      </rPr>
      <t xml:space="preserve">
</t>
    </r>
    <r>
      <rPr>
        <sz val="10"/>
        <rFont val="Arial"/>
        <family val="2"/>
      </rPr>
      <t>5. Lista asistencia reunión Planeación -Taller de Plan de Acción</t>
    </r>
    <r>
      <rPr>
        <b/>
        <sz val="10"/>
        <color rgb="FFFF0000"/>
        <rFont val="Arial"/>
        <family val="2"/>
      </rPr>
      <t xml:space="preserve">
</t>
    </r>
    <r>
      <rPr>
        <sz val="10"/>
        <rFont val="Arial"/>
        <family val="2"/>
      </rPr>
      <t>6. Correo citación a la reunión de planeación del taller de plan de acción 20200821.</t>
    </r>
  </si>
  <si>
    <r>
      <t xml:space="preserve">Se aprobaron y realizaron modificaciones a algunos de los planes institucionales, los cuales fueron aprobados en Comité Institucional de Gestión y Desempeño como se describe a continuación:  
1. Modificación al presupuesto de los planes de Talento Humano - Comité de Gestión y Desempeño No. 20. 
2. Aprobación de la estrategia y plan de rendición de cuentas - Comité de Gestión y Desempeño No. 21.
3. Cambios del Plan de Capacitación - Comité de Gestión y Desempeño No.  22. 
4. Aprobación del Plan  de Estrategia de Servicio al Ciudadano - Comité de Gestión y Desempeño No. 23
5. Cambios al Plan de Incentivos y Plan de Bienestar - Comité de Gestión y Desempeño No. 24
6. Presentación versión 2 del Plan Anticorrupción y Atención al Ciudadano - PAAC - Comité de Gestión y Desempeño No. 26 
</t>
    </r>
    <r>
      <rPr>
        <b/>
        <sz val="10"/>
        <color theme="1"/>
        <rFont val="Arial"/>
        <family val="2"/>
      </rPr>
      <t>Evidencias:</t>
    </r>
    <r>
      <rPr>
        <sz val="10"/>
        <color theme="1"/>
        <rFont val="Arial"/>
        <family val="2"/>
      </rPr>
      <t xml:space="preserve">
1. Acta No. 20 Comité Gestión y Desempeño
2. Acta No. 21 Comité Gestión y Desempeño
3. Acta No. 22 Comité Gestión y Desempeño
4. Acta No. 23 Comité Gestión y Desempeño
5. Acta No. 24 Comité Gestión y Desempeño
6. Acta No. 26 Comité Gestión y Desempeño
</t>
    </r>
  </si>
  <si>
    <r>
      <t xml:space="preserve">1- Actualmente se adelanta la construcción del nuevo Plan Estratégico de Tecnología de Información - PETI de acuerdo a la metodología de MinTIC para los dos años restantes del cuatrienio 2019 a 2022.. Si embargo se encuentra publicado un PETI para la vigencia 2020.
2- Realización de reunión por parte del outsorcing IMPRETICS - SONDA para socializar las bondades de la Implementación definitiva del proceso de Gestión de Cambios del cual ya existe documentación creada por el GAESI de la OI en el SGI del IDEAM.
3. La creación y Generación de indicadores para el seguimiento y control del PETI se implementaran con el nuevo PETI que se encuentra en construcción.
</t>
    </r>
    <r>
      <rPr>
        <b/>
        <sz val="10"/>
        <color theme="1"/>
        <rFont val="Arial"/>
        <family val="2"/>
      </rPr>
      <t xml:space="preserve">
Evidencias:
</t>
    </r>
    <r>
      <rPr>
        <sz val="10"/>
        <color theme="1"/>
        <rFont val="Arial"/>
        <family val="2"/>
      </rPr>
      <t xml:space="preserve">1-Archivos de levantamiento de información de las dependencias del IDEAM para construcción del nuevo PETI.
2- Video de la reunión y presentación en ppt  impartida por el Outsorcing IMPRETICS - SONDA. </t>
    </r>
  </si>
  <si>
    <t>Grupo Arquitectura Empresarial  TI y Seguridad de la Información 
Jefe de la Oficina de Informática</t>
  </si>
  <si>
    <r>
      <t xml:space="preserve">1. Realización de reuniones para la actualización del catálogo de servicios TI del IDEAM y los comités semanales de seguimiento al outsourcing y demás contratista de TI.
2. Realización del contrato para la consultoría de AE como apoyo al GAESI de la OI. Además de la adquisición de licencias de software para el diseño, construcción y modelamiento de Arquitectura Empresarial.
</t>
    </r>
    <r>
      <rPr>
        <b/>
        <sz val="10"/>
        <color theme="1"/>
        <rFont val="Arial"/>
        <family val="2"/>
      </rPr>
      <t>Evidencias:</t>
    </r>
    <r>
      <rPr>
        <sz val="10"/>
        <color theme="1"/>
        <rFont val="Arial"/>
        <family val="2"/>
      </rPr>
      <t xml:space="preserve">
1.1.Reuniones del Catálogos de Servicios TI y catálogo preliminar.
1.2. Ver el enlace de la ruta donde reposan todos los Informes mensuales de seguimiento de los especialista de IMPRETICS-SONDA y RENATA.
2.Correos de contratación y matriz PAA.</t>
    </r>
  </si>
  <si>
    <r>
      <t xml:space="preserve">1. Realización de la aprobación y publicación en el SGI del IDEAM del  Plan de Mantenimiento de Servicios Tecnológicos, y su cronograma relacionado. El Grupo de Tecnología ya Comunicaciones entregará el cronograma diligenciado del plan el día 1 de septiembre de 2020.
2.Informes de seguimiento al Plan de Recuperación de Desastres, acorde a contexto real de la infraestructura tecnológica del IDEAM para validar su correcta implementación. Se entrega evidencias desde abril de 2020 a junio de 2020.
3. El desarrollo de Ejercicios de Arquitectura Empresarial se encuentra supeditado a la contratación del especialista para el GAESI de la OI del IDEAM como se refirió en el numeral 2 de la fila 66. 
</t>
    </r>
    <r>
      <rPr>
        <b/>
        <sz val="10"/>
        <color theme="1"/>
        <rFont val="Arial"/>
        <family val="2"/>
      </rPr>
      <t xml:space="preserve">Evidencias: </t>
    </r>
    <r>
      <rPr>
        <sz val="10"/>
        <color theme="1"/>
        <rFont val="Arial"/>
        <family val="2"/>
      </rPr>
      <t xml:space="preserve">
1. Plan y cronograma y reunión de entrega. Correo de gestión y programación de la Reunión de entrega del cronograma.
2. Informes del especialista de IMPRETICS-SONDA relacionados con Plan de Recuperación de Desastres
3. Ver las mismas evidencias del numeral 2 de la fila 66 de esta matriz de riesgos.</t>
    </r>
  </si>
  <si>
    <r>
      <t xml:space="preserve">1. Estudio de necesidades sobre herramientas robustas para la detección  y mitigación de vulnerabilidad en sistemas información, software e Infraestructura de TI el cual se diligenció en su momento en el formato denominado  PROYECCION 2021 - PLAN DE ADQUISICIONES - INFORMATICA
2. La adquisición de certificados de seguridad para los portales web TLS para la presente vigencia 2020 no se pudo concretar por falta de presupuesto. 
3. Programación de reunión para definir plan de trabajo para crear e implementar la base de conocimientos.
4. Realización de alianzas estratégicas con organismos nacionales de seguridad informática y ciberseguridad como CSIRT gobierno y de policía.
</t>
    </r>
    <r>
      <rPr>
        <b/>
        <sz val="10"/>
        <color theme="1"/>
        <rFont val="Arial"/>
        <family val="2"/>
      </rPr>
      <t xml:space="preserve">Evidencias:
</t>
    </r>
    <r>
      <rPr>
        <sz val="10"/>
        <color theme="1"/>
        <rFont val="Arial"/>
        <family val="2"/>
      </rPr>
      <t>1. Formato PROYECCION 2021 - PLAN DE ADQUISICIONES - INFORMATICA, ver hoja denominada FINAL en la fila 13 resaltada en color verde.
2. No se aporta evidencias.
3. Documento con imagen de la Programación de reunión para definir plan de trabajo para crear e implementar la base de conocimientos.
4. Correos de intercambio de información de y solicitud de apoyo del IDEAM al CSIRT.</t>
    </r>
  </si>
  <si>
    <r>
      <t xml:space="preserve">1.La implementación y fortalecimiento de los Controles de acceso físico y- nuevos alcances a las políticas de seguridad se especifican en el nuevo Manual de Políticas de Seguridad.
2.La clasificación de la información - Creación de procedimientos, se especifican en el nuevo Manual de Políticas de Seguridad.
3.El entrenamiento y sensibilización SGSI orientados a los servidores públicos, se especifican en el nuevo Manual de Políticas de Seguridad.
4.Plan de Conservación y Preservación
</t>
    </r>
    <r>
      <rPr>
        <b/>
        <sz val="10"/>
        <color theme="1"/>
        <rFont val="Arial"/>
        <family val="2"/>
      </rPr>
      <t xml:space="preserve">
Evidencias:
</t>
    </r>
    <r>
      <rPr>
        <sz val="10"/>
        <color theme="1"/>
        <rFont val="Arial"/>
        <family val="2"/>
      </rPr>
      <t>1. Versión beta del Manual de políticas de seguridad como evidencia de los avances relacionados con los ítems 1, 2 y 3.
2. Documento con imagen de la Programación de reunión para definir plan de trabajo para la creación e implementación de los Planes de conservación y preservación Documental. Evidencia relacionada con el Item 4.</t>
    </r>
  </si>
  <si>
    <t>Grupo Arquitectura Empresarial y Seguridad de la Información 
Jefe de la Oficina de Informática</t>
  </si>
  <si>
    <r>
      <t xml:space="preserve">1. Para la definición e implementación de las  políticas para el control del uso de medios de almacenamiento externos, se realizan reuniones de Cifrado de datos y se implementan pruebas de la herramienta Bit locker
2. El Control de transferencia de información digital  institucional se define en el manual de Políticas de Seguridad. Para la próxima vigencia 2021 se completaran todos los controles relacionados con esta actividad.
3. Activar e implementar las funcionalidades de auditoria de los motores de bases de datos para el control  transaccionalidad de la información almacenada en estos.
4. La Implementación de herramientas DLP - Data no se realizará para la presente vigencia 2020 por falta de presupuesto. 
5. Realización de Proceso de generación y restauración de Backus con periodicidad diaria, semanal y mensual. Los mensuales se preservan por un año.
</t>
    </r>
    <r>
      <rPr>
        <b/>
        <sz val="10"/>
        <color theme="1"/>
        <rFont val="Arial"/>
        <family val="2"/>
      </rPr>
      <t>Evidencias</t>
    </r>
    <r>
      <rPr>
        <sz val="10"/>
        <color theme="1"/>
        <rFont val="Arial"/>
        <family val="2"/>
      </rPr>
      <t xml:space="preserve">
1. Correos de reuniones y documento en versión preliminar del control de uso de medios externos.
2. Manual de Políticas de Seguridad en versión preliminar. Ver la misma evidencia aportada para el numeral 1 del ítem inmediatamente anterior.
3. Ver la misma evidencia del numeral 1.2 de la fila 66 de esta misma matriz: enlace de la ruta donde reposan todos los Informes mensuales de seguimiento de los especialista de IMPRETICS-SONDA y RENATA, en las presentaciones ppt se expone la información de base de datos.
4. No se aporta evidencias.
5. Informes suministrados por TANDEM la cual se encarga de resguardar los backups.</t>
    </r>
  </si>
  <si>
    <r>
      <t xml:space="preserve">1. La actualización de las estrategias de continuidad de negocio establecidas
en el Plan de Recuperación de Desastres, se da en la practica al retirar unos servidores y se reemplazaron por otros en el centro de datos alterno. Además se cambio de una lan to Lan a una conexión por Nube o MPLS obteniéndose un canal de mayor capacidad de transferencia de datos. Esto se expone en los reportes del especialista. Esta actividad se realiza mientras se define e implementa el nuevo BIA.
2. Ejecución de pruebas con escenarios de falla reales. Esta actividad se realizará con una prueba de inicio para la tercera semana de agosto 2020. Y las demás pruebas se realizaran para los meses entre septiembre a octubre.
3. La actualización del BIA - Análisis de Impacto de Negocio, se encuentra en proceso de levantamiento de información y se implementaría para el mes de noviembre de 2020.
</t>
    </r>
    <r>
      <rPr>
        <b/>
        <sz val="10"/>
        <color theme="1"/>
        <rFont val="Arial"/>
        <family val="2"/>
      </rPr>
      <t>Evidencias</t>
    </r>
    <r>
      <rPr>
        <sz val="10"/>
        <color theme="1"/>
        <rFont val="Arial"/>
        <family val="2"/>
      </rPr>
      <t xml:space="preserve">
1. Ver evidencia numero 2 de la Fila 67 de esta misma matriz.
2. No se aportan evidencias.
3. No se aportan evidencias.</t>
    </r>
  </si>
  <si>
    <t>Grupo Arquitectura Empresarial TI y Seguridad de la Información .
Grupo de Infraestructura Tecnológica  y Comunicaciones.
Grupo de Sistemas de Información.
Jefe de la Oficina de Informática.</t>
  </si>
  <si>
    <t xml:space="preserve"> *Reuniones de seguimiento con los subdirectores y coordinadores.
*Matriz de seguimiento a los proyectos y programas de Cooperación y Asuntos Internacionales.
*Listas de Asistencia y Actas de Reunión (ayudas memoria) 
</t>
  </si>
  <si>
    <r>
      <t xml:space="preserve">1. Se han realizado reuniones de seguimientos con los diferentes equipos que tiene a cargo proyectos o iniciativas de cooperación en desarrollo o en fase de formulación
2. Se ha participado en reuniones con cooperantes y en escenarios internacionales en conjunto con las áreas técnicas y a Directora, para lo cual se han elaborado Ayudas de Memoria.
</t>
    </r>
    <r>
      <rPr>
        <b/>
        <sz val="11"/>
        <rFont val="Arial"/>
        <family val="2"/>
      </rPr>
      <t xml:space="preserve">EVIDENCIAS:
</t>
    </r>
    <r>
      <rPr>
        <sz val="11"/>
        <color theme="1"/>
        <rFont val="Calibri"/>
        <family val="2"/>
        <scheme val="minor"/>
      </rPr>
      <t xml:space="preserve">
1. Listas de Asistencia de reuniones por temas específicos con las áreas técnicas
2. Ayudas Memoria para la Directora General 
3. </t>
    </r>
    <r>
      <rPr>
        <u/>
        <sz val="11"/>
        <color rgb="FF1155CC"/>
        <rFont val="Arial"/>
        <family val="2"/>
      </rPr>
      <t>Link documentos evidenciasen</t>
    </r>
  </si>
  <si>
    <t>Andrés Felipe Marmolejo Egred</t>
  </si>
  <si>
    <t>* Realizar capacitaciones al equipo de trabajo de Cooperación y Asuntos Internacionales sobre los procedimientos del proceso.
*Socialización de los procedimiento del proceso de Gestiona de Cooperación y Asuntos Internacional  a las diferentes subdirecciones y dependencias que se relacionan con el procedimiento.
* Aprobación de la gestión de Cooperación y Asuntos Internacionales por la Alta Dirección.</t>
  </si>
  <si>
    <r>
      <t xml:space="preserve">1. Se realizaron reuniones de empalme entre el Asesor encargado Héctor González y el nuevo Asesor Andrés Marmolejo en conjunto con las contratistas de Cooperación y Asuntos Internacionales en relación a las actividades, procedimientos y procesos que se desarrollan.
2. Todas las actividades (cartas, nominaciones, invitaciones, inclucramiento en reuniones entre otros) realizadas en este periodo cuentan con el visto bueno de los jefes de cada subdirección, previo a la aprobación y firma de la Directora.
</t>
    </r>
    <r>
      <rPr>
        <b/>
        <sz val="11"/>
        <rFont val="Arial"/>
        <family val="2"/>
      </rPr>
      <t>EVIDENCIAS</t>
    </r>
    <r>
      <rPr>
        <sz val="11"/>
        <color theme="1"/>
        <rFont val="Calibri"/>
        <family val="2"/>
        <scheme val="minor"/>
      </rPr>
      <t xml:space="preserve">
1. Oficios firmados por la Directora con visto buenos
2. Listados de asistencia
3. </t>
    </r>
    <r>
      <rPr>
        <u/>
        <sz val="11"/>
        <color rgb="FF1155CC"/>
        <rFont val="Arial"/>
        <family val="2"/>
      </rPr>
      <t>Link con evidencias</t>
    </r>
  </si>
  <si>
    <t>*Inadecuada manipulación de la información de Cooperación y Asuntos Internacionales ir parte de los usuarios.
*Falta de limitación al ingreso y manipulación de la información generada</t>
  </si>
  <si>
    <r>
      <t xml:space="preserve">1. Se guarda la información trabajada por el equipo en las carpetas correspondientes de los temas en la ruta en M.
2. Se ha hecho uso del acceso a través de Google Drive de Cooperación Internacional para el desarrollo de las actividades que ameriten elaboración de documentos, recibo de información, entre otros.
</t>
    </r>
    <r>
      <rPr>
        <b/>
        <sz val="11"/>
        <rFont val="Arial"/>
        <family val="2"/>
      </rPr>
      <t>EVIDENCIA</t>
    </r>
    <r>
      <rPr>
        <sz val="11"/>
        <color theme="1"/>
        <rFont val="Calibri"/>
        <family val="2"/>
        <scheme val="minor"/>
      </rPr>
      <t xml:space="preserve">
1. </t>
    </r>
    <r>
      <rPr>
        <u/>
        <sz val="11"/>
        <color rgb="FF1155CC"/>
        <rFont val="Arial"/>
        <family val="2"/>
      </rPr>
      <t>Carpeta M// Cooperación Internacional</t>
    </r>
  </si>
  <si>
    <t>Actualización del documento por creación del Proceso Gestión de Cooperación y Asuntos Internacionales e inclusión del mapa de calor  y Estrategias para el tratamiento del riesgo</t>
  </si>
  <si>
    <t>INSTRUCCIONES DE DILIGENCIAMIENTO DEL FORMATO</t>
  </si>
  <si>
    <t>Identificación del Riesgo</t>
  </si>
  <si>
    <t>Escriba el código del riesgo que está siendo analizado por la matriz de riesgos.</t>
  </si>
  <si>
    <t>De esta lista de valores elija el tipo de riesgo que se está evaluando.  Esta lista corresponde a los valores TIPO del riesgo: Administrativo, Operativo, Financiero, Legal, Tecnológico, Seguridad de la Información, Corrupción.</t>
  </si>
  <si>
    <t>Es una lista de valores que contiene los nombres de los procesos institucionales. Elija el nombre del proceso al cual pertenecen el riesgo que se está evaluando.</t>
  </si>
  <si>
    <t>Escriba el nombre o descripción completa del riesgo. Recuerde que el nombre o descripción del riesgo debe corresponder al posible evento que puede afectar los objetivos del proceso o alguno de los objetivos institucionales.</t>
  </si>
  <si>
    <t>En este campo escriba las acciones, tareas, influencias, vulnerabilidades o amenazas que pueden hacer que se presente el riesgo que se está evaluando.</t>
  </si>
  <si>
    <t>En este campo escriba con detalle el efecto o resultante de que las causas permitan que el riesgos se concrete o materialice.  Si esta consecuencia afecta alguno de los pilares de la seguridad de la información, al finalizar la descripción de la posible consecuencia entre parentesis escriba el o los pilares que pueden verse afectados (Confidencialidad, Integridad o Disponibilidad).</t>
  </si>
  <si>
    <t>Esta lista de valores muestra la posible frecuencia con que puede ocurrir o por registros históricos se conoce que el riesgo evaluado se ha manifestado en el proceso. El valor de la probabilidad que elija deberá corresponder a las definiciones o parámetros identificados en la Guía Metodologica  para la Gestión del Riesgo - E-SGI-E003 vigente en el IDEAM.</t>
  </si>
  <si>
    <t>Esta lista de valores muestra los posibles daños o afectaciones con que se puede medir el riesgo evaluado en el proceso. El valor del impacto que elija deberá corresponder a las definiciones o parámetros identificados en la Guía Metodologica  para la Gestión del Riesgo - E-SGI-E003 vigente en el IDEAM.</t>
  </si>
  <si>
    <t>Este es un campo de cálculo automático, que toma como base la equivalencia numérica de los factores de Probabilidad e Impacto seleccionados en las columnas correspondientes, para entregar el valor inherente del riesgo evaluado (antes de identificar o evaluar los controles o salvaguardas aplicables).</t>
  </si>
  <si>
    <t>En este campo se describe el control que puede aplicarse para que el riesgo evaluado no se manifieste en el proceso. También puede ser identificada una salvaguarda o mecanísmo automatizado que influya directamente sobre las causas identificadas del riesgo, para evitar su materialización. Los documentos administrativos como instructivos, guías, manuales de usuario, protocolos de trabajo, también hacen parte de los controles que pueden influir sobre el riesgo.</t>
  </si>
  <si>
    <r>
      <t xml:space="preserve">Este campo es una lista de valores que permite identificar la naturaleza o tipo de control que se ha identificado. Estos valores pueden ser </t>
    </r>
    <r>
      <rPr>
        <b/>
        <i/>
        <sz val="11"/>
        <color theme="1"/>
        <rFont val="Arial"/>
        <family val="2"/>
      </rPr>
      <t>Correctivo</t>
    </r>
    <r>
      <rPr>
        <sz val="11"/>
        <color theme="1"/>
        <rFont val="Arial"/>
        <family val="2"/>
      </rPr>
      <t xml:space="preserve">, cuando el control está encaminado a atender alguna causa o propiemente al riesgo despúes de que se ha materializado; </t>
    </r>
    <r>
      <rPr>
        <b/>
        <i/>
        <sz val="11"/>
        <color theme="1"/>
        <rFont val="Arial"/>
        <family val="2"/>
      </rPr>
      <t>Preventivo</t>
    </r>
    <r>
      <rPr>
        <sz val="11"/>
        <color theme="1"/>
        <rFont val="Arial"/>
        <family val="2"/>
      </rPr>
      <t xml:space="preserve">, cuando el control está diseñado para evitar que alguna causa o el riesgo se presente; y </t>
    </r>
    <r>
      <rPr>
        <b/>
        <i/>
        <sz val="11"/>
        <color theme="1"/>
        <rFont val="Arial"/>
        <family val="2"/>
      </rPr>
      <t>Detectivo</t>
    </r>
    <r>
      <rPr>
        <sz val="11"/>
        <color theme="1"/>
        <rFont val="Arial"/>
        <family val="2"/>
      </rPr>
      <t>, cuando el control está diseñado para informar con antelación, cambios en las causas o en las mediciones del entorno que pueden alertar sobre la posible materialización del riesgo.</t>
    </r>
  </si>
  <si>
    <r>
      <t xml:space="preserve">Esta lista de valores identifica la clase de control identificado.  Esta clase puede ser </t>
    </r>
    <r>
      <rPr>
        <b/>
        <i/>
        <sz val="11"/>
        <color theme="1"/>
        <rFont val="Arial"/>
        <family val="2"/>
      </rPr>
      <t>Manual</t>
    </r>
    <r>
      <rPr>
        <sz val="11"/>
        <color theme="1"/>
        <rFont val="Arial"/>
        <family val="2"/>
      </rPr>
      <t xml:space="preserve">, es decir que algún servidor del Ideam debe activar el control o </t>
    </r>
    <r>
      <rPr>
        <b/>
        <i/>
        <sz val="11"/>
        <color theme="1"/>
        <rFont val="Arial"/>
        <family val="2"/>
      </rPr>
      <t>Automático</t>
    </r>
    <r>
      <rPr>
        <sz val="11"/>
        <color theme="1"/>
        <rFont val="Arial"/>
        <family val="2"/>
      </rPr>
      <t>, es decir que el control se activa sin necesidad de la intervención de una persona.</t>
    </r>
  </si>
  <si>
    <r>
      <t xml:space="preserve">Con esta lista de valores se evalúa al control respecto a su afectación sobre el valor de la </t>
    </r>
    <r>
      <rPr>
        <b/>
        <i/>
        <sz val="11"/>
        <color theme="1"/>
        <rFont val="Arial"/>
        <family val="2"/>
      </rPr>
      <t>Probabilidad</t>
    </r>
    <r>
      <rPr>
        <sz val="11"/>
        <color theme="1"/>
        <rFont val="Arial"/>
        <family val="2"/>
      </rPr>
      <t xml:space="preserve">, es decir cambiado el valor de la frecuencia; o sobre el valor del </t>
    </r>
    <r>
      <rPr>
        <b/>
        <i/>
        <sz val="11"/>
        <color theme="1"/>
        <rFont val="Arial"/>
        <family val="2"/>
      </rPr>
      <t>Impacto</t>
    </r>
    <r>
      <rPr>
        <sz val="11"/>
        <color theme="1"/>
        <rFont val="Arial"/>
        <family val="2"/>
      </rPr>
      <t>, cambiando el valor de la afectación del riesgo.</t>
    </r>
  </si>
  <si>
    <r>
      <t xml:space="preserve">Este es un campo calculado, que toma en cuenta la Naturaleza, la Clase y la Aplicación del control para otorgar una valoración del control asociado al riesgo.  Estre campo puede tener los valores </t>
    </r>
    <r>
      <rPr>
        <b/>
        <i/>
        <sz val="11"/>
        <color theme="1"/>
        <rFont val="Arial"/>
        <family val="2"/>
      </rPr>
      <t>Sin control</t>
    </r>
    <r>
      <rPr>
        <sz val="11"/>
        <color theme="1"/>
        <rFont val="Arial"/>
        <family val="2"/>
      </rPr>
      <t xml:space="preserve">, cuando no existe el control o el mismo no puede ser valorado en cuando a su naturaleza, clase y afectación; o </t>
    </r>
    <r>
      <rPr>
        <b/>
        <i/>
        <sz val="11"/>
        <color theme="1"/>
        <rFont val="Arial"/>
        <family val="2"/>
      </rPr>
      <t>Control Débil</t>
    </r>
    <r>
      <rPr>
        <sz val="11"/>
        <color theme="1"/>
        <rFont val="Arial"/>
        <family val="2"/>
      </rPr>
      <t xml:space="preserve">, cuando el control existente apenas es suficiente para atender el riesgo; o </t>
    </r>
    <r>
      <rPr>
        <b/>
        <i/>
        <sz val="11"/>
        <color theme="1"/>
        <rFont val="Arial"/>
        <family val="2"/>
      </rPr>
      <t>Control Adecuado</t>
    </r>
    <r>
      <rPr>
        <sz val="11"/>
        <color theme="1"/>
        <rFont val="Arial"/>
        <family val="2"/>
      </rPr>
      <t xml:space="preserve">, cuando el control existente opera de manera acertada sobre las variables del riesgo; o </t>
    </r>
    <r>
      <rPr>
        <b/>
        <i/>
        <sz val="11"/>
        <color theme="1"/>
        <rFont val="Arial"/>
        <family val="2"/>
      </rPr>
      <t>Control Fuerte</t>
    </r>
    <r>
      <rPr>
        <sz val="11"/>
        <color theme="1"/>
        <rFont val="Arial"/>
        <family val="2"/>
      </rPr>
      <t>, cuando el control opera completamente sobre las variables del riesgo.</t>
    </r>
  </si>
  <si>
    <r>
      <t xml:space="preserve">Este campo también es calculado, su resultado le indica al evaluador del riesgo como el control identificado puede cambiar el valor de las variables del mismo, bien sea para se </t>
    </r>
    <r>
      <rPr>
        <b/>
        <i/>
        <sz val="11"/>
        <color theme="1"/>
        <rFont val="Arial"/>
        <family val="2"/>
      </rPr>
      <t>Cambie el valor de la probabilidad</t>
    </r>
    <r>
      <rPr>
        <sz val="11"/>
        <color theme="1"/>
        <rFont val="Arial"/>
        <family val="2"/>
      </rPr>
      <t xml:space="preserve">, o se </t>
    </r>
    <r>
      <rPr>
        <b/>
        <i/>
        <sz val="11"/>
        <color theme="1"/>
        <rFont val="Arial"/>
        <family val="2"/>
      </rPr>
      <t>Cambie el valor del impacto</t>
    </r>
    <r>
      <rPr>
        <sz val="11"/>
        <color theme="1"/>
        <rFont val="Arial"/>
        <family val="2"/>
      </rPr>
      <t xml:space="preserve">, o de manera paralela se </t>
    </r>
    <r>
      <rPr>
        <b/>
        <i/>
        <sz val="11"/>
        <color theme="1"/>
        <rFont val="Arial"/>
        <family val="2"/>
      </rPr>
      <t>Cambie el valor de probabilidad e impacto</t>
    </r>
    <r>
      <rPr>
        <sz val="11"/>
        <color theme="1"/>
        <rFont val="Arial"/>
        <family val="2"/>
      </rPr>
      <t>, o no se realice ningún cambio a estas variables (</t>
    </r>
    <r>
      <rPr>
        <b/>
        <i/>
        <sz val="11"/>
        <color theme="1"/>
        <rFont val="Arial"/>
        <family val="2"/>
      </rPr>
      <t>Sin Acción</t>
    </r>
    <r>
      <rPr>
        <sz val="11"/>
        <color theme="1"/>
        <rFont val="Arial"/>
        <family val="2"/>
      </rPr>
      <t>), en cuyo caso, se debería proponer un plan de tratamiento, teniendo en cuenta el valor inherente del riesgo.</t>
    </r>
  </si>
  <si>
    <t>En este campo se describe la ubicación o medio de referencia usado para validar y valorar el control que se identificó para el riesgo.</t>
  </si>
  <si>
    <t>En esta lista de valores que muestra la posible frecuencia con que puede ocurrir el riesgo evaluado y se deberá cambiar el valor de la probabilidad según el o los controles identificados y su respectiva valoración.</t>
  </si>
  <si>
    <t>En esta lista de valores se muestran los posibles daños o afectaciones con que se puede medir el riesgo evaluado en el proceso. El valor del impacto se deberá cambiar según el o los controles identificados y su respectiva valoración.</t>
  </si>
  <si>
    <t>Este campo de cálculo automático, toma como base la equivalencia numérica de los factores de Probabilidad e Impacto seleccionados en las columnas correspondientes, para entregar el valor del riesgo después de identificar o evaluar los controles o salvaguardas aplicables.</t>
  </si>
  <si>
    <t>Acciones Adelantadas</t>
  </si>
  <si>
    <t>Es la etapa en la cual se verifica el correcto funcionamiento de las actividades e instrumentos de control que permiten verificar que se están llevando a cabo correctamente y que no existan desviaciones (Por Materialización o controles en Implementación).</t>
  </si>
  <si>
    <t>Cargo de la persona que realiza el seguimiento para validar y valorar el control que se identificó para 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</si>
</sst>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51" x14ac:knownFonts="1">
    <font>
      <sz val="11"/>
      <color theme="1"/>
      <name val="Calibri"/>
      <family val="2"/>
      <scheme val="minor"/>
    </font>
    <font>
      <b/>
      <sz val="11"/>
      <color theme="1"/>
      <name val="Calibri"/>
      <family val="2"/>
      <scheme val="minor"/>
    </font>
    <font>
      <b/>
      <i/>
      <u/>
      <sz val="11"/>
      <color theme="1"/>
      <name val="Calibri"/>
      <family val="2"/>
      <scheme val="minor"/>
    </font>
    <font>
      <b/>
      <sz val="10"/>
      <name val="Calibri"/>
      <family val="2"/>
      <scheme val="minor"/>
    </font>
    <font>
      <b/>
      <sz val="11"/>
      <color theme="1"/>
      <name val="Agency FB"/>
      <family val="2"/>
    </font>
    <font>
      <b/>
      <sz val="11"/>
      <color theme="1"/>
      <name val="Calibri"/>
      <family val="2"/>
    </font>
    <font>
      <sz val="10"/>
      <color theme="1"/>
      <name val="Calibri"/>
      <family val="2"/>
      <scheme val="minor"/>
    </font>
    <font>
      <b/>
      <sz val="10"/>
      <color theme="1"/>
      <name val="Calibri"/>
      <family val="2"/>
      <scheme val="minor"/>
    </font>
    <font>
      <sz val="10"/>
      <name val="Calibri"/>
      <family val="2"/>
      <scheme val="minor"/>
    </font>
    <font>
      <sz val="11"/>
      <color theme="0"/>
      <name val="Calibri"/>
      <family val="2"/>
      <scheme val="minor"/>
    </font>
    <font>
      <b/>
      <sz val="11"/>
      <name val="Calibri"/>
      <family val="2"/>
      <scheme val="minor"/>
    </font>
    <font>
      <sz val="10"/>
      <color indexed="8"/>
      <name val="Calibri"/>
      <family val="2"/>
      <scheme val="minor"/>
    </font>
    <font>
      <sz val="10"/>
      <color rgb="FF000000"/>
      <name val="Calibri"/>
      <family val="2"/>
      <scheme val="minor"/>
    </font>
    <font>
      <b/>
      <sz val="9"/>
      <color indexed="81"/>
      <name val="Tahoma"/>
      <family val="2"/>
    </font>
    <font>
      <sz val="10"/>
      <name val="Calibri"/>
      <family val="2"/>
    </font>
    <font>
      <sz val="11"/>
      <color theme="1"/>
      <name val="Arial"/>
      <family val="2"/>
    </font>
    <font>
      <b/>
      <sz val="11"/>
      <color theme="1"/>
      <name val="Arial Narrow"/>
      <family val="2"/>
    </font>
    <font>
      <sz val="11"/>
      <color theme="1"/>
      <name val="Arial Narrow"/>
      <family val="2"/>
    </font>
    <font>
      <b/>
      <sz val="11"/>
      <color theme="1"/>
      <name val="Arial"/>
      <family val="2"/>
    </font>
    <font>
      <sz val="10"/>
      <color theme="1"/>
      <name val="Arial"/>
      <family val="2"/>
    </font>
    <font>
      <sz val="10"/>
      <name val="Arial"/>
      <family val="2"/>
    </font>
    <font>
      <b/>
      <sz val="10"/>
      <name val="Arial"/>
      <family val="2"/>
    </font>
    <font>
      <b/>
      <sz val="10"/>
      <color theme="1"/>
      <name val="Arial"/>
      <family val="2"/>
    </font>
    <font>
      <sz val="11"/>
      <name val="Arial Narrow"/>
      <family val="2"/>
    </font>
    <font>
      <sz val="10"/>
      <color theme="1"/>
      <name val="Arial Narrow"/>
      <family val="2"/>
    </font>
    <font>
      <sz val="10"/>
      <name val="Arial Narrow"/>
      <family val="2"/>
    </font>
    <font>
      <sz val="11"/>
      <name val="Calibri"/>
      <family val="2"/>
      <scheme val="minor"/>
    </font>
    <font>
      <sz val="11"/>
      <name val="Arial"/>
      <family val="2"/>
    </font>
    <font>
      <b/>
      <sz val="10"/>
      <color theme="0"/>
      <name val="Arial"/>
      <family val="2"/>
    </font>
    <font>
      <sz val="10"/>
      <color theme="1"/>
      <name val="Calibri"/>
      <family val="2"/>
    </font>
    <font>
      <sz val="8"/>
      <color theme="1"/>
      <name val="Calibri"/>
      <family val="2"/>
    </font>
    <font>
      <sz val="8"/>
      <name val="Calibri"/>
      <family val="2"/>
    </font>
    <font>
      <b/>
      <sz val="10"/>
      <color theme="1"/>
      <name val="Arial Narrow"/>
      <family val="2"/>
    </font>
    <font>
      <b/>
      <sz val="11"/>
      <color rgb="FFFF0000"/>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b/>
      <i/>
      <sz val="10"/>
      <name val="Calibri"/>
      <family val="2"/>
      <scheme val="minor"/>
    </font>
    <font>
      <sz val="10"/>
      <color rgb="FF0070C0"/>
      <name val="Calibri"/>
      <family val="2"/>
      <scheme val="minor"/>
    </font>
    <font>
      <sz val="10"/>
      <color theme="4" tint="-0.249977111117893"/>
      <name val="Calibri"/>
      <family val="2"/>
      <scheme val="minor"/>
    </font>
    <font>
      <b/>
      <sz val="14"/>
      <color theme="1"/>
      <name val="Calibri"/>
      <family val="2"/>
      <scheme val="minor"/>
    </font>
    <font>
      <b/>
      <sz val="10"/>
      <color rgb="FF000000"/>
      <name val="Calibri"/>
      <family val="2"/>
      <scheme val="minor"/>
    </font>
    <font>
      <b/>
      <sz val="10"/>
      <color rgb="FFFF0000"/>
      <name val="Arial"/>
      <family val="2"/>
    </font>
    <font>
      <sz val="10"/>
      <color rgb="FF000000"/>
      <name val="Arial"/>
      <family val="2"/>
    </font>
    <font>
      <sz val="10"/>
      <color rgb="FFFF0000"/>
      <name val="Arial"/>
      <family val="2"/>
    </font>
    <font>
      <b/>
      <sz val="10"/>
      <color rgb="FF000000"/>
      <name val="Arial"/>
      <family val="2"/>
    </font>
    <font>
      <u/>
      <sz val="11"/>
      <color theme="10"/>
      <name val="Calibri"/>
      <family val="2"/>
      <scheme val="minor"/>
    </font>
    <font>
      <u/>
      <sz val="10"/>
      <color rgb="FF000000"/>
      <name val="Arial"/>
      <family val="2"/>
    </font>
    <font>
      <b/>
      <sz val="11"/>
      <name val="Arial"/>
      <family val="2"/>
    </font>
    <font>
      <u/>
      <sz val="11"/>
      <color rgb="FF1155CC"/>
      <name val="Arial"/>
      <family val="2"/>
    </font>
    <font>
      <b/>
      <i/>
      <sz val="11"/>
      <color theme="1"/>
      <name val="Arial"/>
      <family val="2"/>
    </font>
  </fonts>
  <fills count="2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C00000"/>
        <bgColor indexed="64"/>
      </patternFill>
    </fill>
    <fill>
      <patternFill patternType="solid">
        <fgColor rgb="FF3366CC"/>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92D050"/>
        <bgColor rgb="FFD9D9D9"/>
      </patternFill>
    </fill>
    <fill>
      <patternFill patternType="solid">
        <fgColor rgb="FFFFC000"/>
        <bgColor rgb="FFFFFF00"/>
      </patternFill>
    </fill>
    <fill>
      <patternFill patternType="solid">
        <fgColor rgb="FFFF0000"/>
        <bgColor rgb="FFFFC000"/>
      </patternFill>
    </fill>
    <fill>
      <patternFill patternType="solid">
        <fgColor rgb="FFFFFF00"/>
        <bgColor rgb="FFFFFF00"/>
      </patternFill>
    </fill>
    <fill>
      <patternFill patternType="solid">
        <fgColor rgb="FFFF0000"/>
        <bgColor indexed="64"/>
      </patternFill>
    </fill>
    <fill>
      <patternFill patternType="solid">
        <fgColor rgb="FFFF0000"/>
        <bgColor rgb="FFFF0000"/>
      </patternFill>
    </fill>
    <fill>
      <patternFill patternType="solid">
        <fgColor rgb="FFFFC000"/>
        <bgColor rgb="FFFFC000"/>
      </patternFill>
    </fill>
    <fill>
      <patternFill patternType="solid">
        <fgColor theme="3" tint="-0.249977111117893"/>
        <bgColor indexed="64"/>
      </patternFill>
    </fill>
    <fill>
      <patternFill patternType="solid">
        <fgColor rgb="FFFFC000"/>
        <bgColor rgb="FFFF0000"/>
      </patternFill>
    </fill>
    <fill>
      <patternFill patternType="solid">
        <fgColor theme="9" tint="-0.249977111117893"/>
        <bgColor indexed="64"/>
      </patternFill>
    </fill>
    <fill>
      <patternFill patternType="solid">
        <fgColor theme="7" tint="0.39997558519241921"/>
        <bgColor indexed="64"/>
      </patternFill>
    </fill>
    <fill>
      <patternFill patternType="solid">
        <fgColor rgb="FFFFFFFF"/>
        <bgColor indexed="64"/>
      </patternFill>
    </fill>
    <fill>
      <patternFill patternType="solid">
        <fgColor theme="0"/>
        <bgColor theme="0"/>
      </patternFill>
    </fill>
    <fill>
      <patternFill patternType="solid">
        <fgColor theme="0" tint="-0.14999847407452621"/>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n">
        <color rgb="FF000000"/>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CCCCCC"/>
      </left>
      <right style="medium">
        <color rgb="FF000000"/>
      </right>
      <top style="medium">
        <color rgb="FF000000"/>
      </top>
      <bottom/>
      <diagonal/>
    </border>
  </borders>
  <cellStyleXfs count="3">
    <xf numFmtId="0" fontId="0" fillId="0" borderId="0"/>
    <xf numFmtId="0" fontId="20" fillId="0" borderId="0"/>
    <xf numFmtId="0" fontId="46" fillId="0" borderId="0" applyNumberFormat="0" applyFill="0" applyBorder="0" applyAlignment="0" applyProtection="0"/>
  </cellStyleXfs>
  <cellXfs count="463">
    <xf numFmtId="0" fontId="0" fillId="0" borderId="0" xfId="0"/>
    <xf numFmtId="0" fontId="0" fillId="0" borderId="0" xfId="0" applyFont="1" applyFill="1"/>
    <xf numFmtId="0" fontId="0" fillId="0" borderId="6" xfId="0" applyFont="1" applyFill="1" applyBorder="1" applyAlignment="1">
      <alignment vertical="center"/>
    </xf>
    <xf numFmtId="0" fontId="1" fillId="0" borderId="0" xfId="0" applyFont="1" applyFill="1" applyBorder="1" applyAlignment="1">
      <alignment vertical="center"/>
    </xf>
    <xf numFmtId="0" fontId="1" fillId="0" borderId="5" xfId="0" applyFont="1" applyFill="1" applyBorder="1" applyAlignment="1">
      <alignment vertical="center"/>
    </xf>
    <xf numFmtId="0" fontId="0" fillId="0" borderId="10" xfId="0" applyFont="1" applyFill="1" applyBorder="1" applyAlignment="1">
      <alignment horizontal="center" vertical="center"/>
    </xf>
    <xf numFmtId="0" fontId="0" fillId="0" borderId="11" xfId="0" applyFont="1" applyFill="1" applyBorder="1" applyAlignment="1">
      <alignment vertical="center" wrapText="1"/>
    </xf>
    <xf numFmtId="0" fontId="0" fillId="0" borderId="0" xfId="0" applyFont="1" applyFill="1" applyBorder="1" applyAlignment="1">
      <alignment vertical="center"/>
    </xf>
    <xf numFmtId="0" fontId="0" fillId="0" borderId="5" xfId="0" applyFont="1" applyFill="1" applyBorder="1" applyAlignment="1">
      <alignment vertical="center" wrapText="1"/>
    </xf>
    <xf numFmtId="0" fontId="0" fillId="0" borderId="12" xfId="0" applyFont="1" applyFill="1" applyBorder="1" applyAlignment="1">
      <alignment horizontal="center" vertical="center"/>
    </xf>
    <xf numFmtId="0" fontId="0" fillId="0" borderId="13" xfId="0" applyFont="1" applyFill="1" applyBorder="1" applyAlignment="1">
      <alignment vertical="center"/>
    </xf>
    <xf numFmtId="0" fontId="0" fillId="0" borderId="0" xfId="0" applyFont="1" applyFill="1" applyBorder="1"/>
    <xf numFmtId="0" fontId="0" fillId="0" borderId="5" xfId="0" applyFont="1" applyFill="1" applyBorder="1"/>
    <xf numFmtId="0" fontId="0" fillId="0" borderId="13" xfId="0" applyFont="1" applyFill="1" applyBorder="1" applyAlignment="1">
      <alignment vertical="center" wrapText="1"/>
    </xf>
    <xf numFmtId="0" fontId="1" fillId="2" borderId="1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vertical="center"/>
    </xf>
    <xf numFmtId="0" fontId="0" fillId="0" borderId="19" xfId="0" applyFont="1" applyFill="1" applyBorder="1" applyAlignment="1">
      <alignment horizontal="center" vertical="center"/>
    </xf>
    <xf numFmtId="0" fontId="0" fillId="0" borderId="20" xfId="0" applyFont="1" applyFill="1" applyBorder="1" applyAlignment="1">
      <alignment vertical="center"/>
    </xf>
    <xf numFmtId="0" fontId="0" fillId="0" borderId="7" xfId="0" applyFont="1" applyFill="1" applyBorder="1"/>
    <xf numFmtId="0" fontId="0" fillId="0" borderId="0" xfId="0" applyFont="1" applyFill="1" applyAlignment="1"/>
    <xf numFmtId="0" fontId="0" fillId="0" borderId="4" xfId="0" applyBorder="1"/>
    <xf numFmtId="0" fontId="0" fillId="0" borderId="0" xfId="0" applyBorder="1"/>
    <xf numFmtId="0" fontId="0" fillId="0" borderId="5" xfId="0" applyBorder="1"/>
    <xf numFmtId="0" fontId="1" fillId="0" borderId="4" xfId="0" applyFont="1" applyBorder="1" applyAlignment="1">
      <alignment horizontal="justify" vertical="top" wrapText="1"/>
    </xf>
    <xf numFmtId="0" fontId="1" fillId="0" borderId="0" xfId="0" applyFont="1" applyBorder="1" applyAlignment="1">
      <alignment horizontal="justify" vertical="top"/>
    </xf>
    <xf numFmtId="0" fontId="1" fillId="0" borderId="5" xfId="0" applyFont="1" applyBorder="1" applyAlignment="1">
      <alignment horizontal="justify" vertical="top"/>
    </xf>
    <xf numFmtId="0" fontId="1" fillId="0" borderId="4" xfId="0" applyFont="1" applyBorder="1" applyAlignment="1">
      <alignment horizontal="left" vertical="top"/>
    </xf>
    <xf numFmtId="0" fontId="5" fillId="0" borderId="4" xfId="0" applyFont="1" applyBorder="1" applyAlignment="1">
      <alignment horizontal="left" vertical="top"/>
    </xf>
    <xf numFmtId="0" fontId="0" fillId="0" borderId="6" xfId="0" applyBorder="1"/>
    <xf numFmtId="0" fontId="0" fillId="0" borderId="7" xfId="0" applyBorder="1"/>
    <xf numFmtId="0" fontId="0" fillId="0" borderId="22" xfId="0" applyBorder="1"/>
    <xf numFmtId="0" fontId="6" fillId="0" borderId="0" xfId="0" applyFont="1" applyAlignment="1">
      <alignment horizontal="center" vertical="center"/>
    </xf>
    <xf numFmtId="0" fontId="7" fillId="3" borderId="12"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wrapText="1"/>
    </xf>
    <xf numFmtId="0" fontId="3" fillId="4" borderId="12"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7" fillId="3" borderId="19"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0" xfId="0" applyFont="1" applyBorder="1" applyAlignment="1">
      <alignment horizontal="center" vertical="center" wrapText="1"/>
    </xf>
    <xf numFmtId="0" fontId="7" fillId="3" borderId="42"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15" fillId="0" borderId="1" xfId="0" applyFont="1" applyBorder="1" applyAlignment="1"/>
    <xf numFmtId="0" fontId="15" fillId="0" borderId="4" xfId="0" applyFont="1" applyBorder="1" applyAlignment="1"/>
    <xf numFmtId="0" fontId="15" fillId="0" borderId="0" xfId="0" applyFont="1" applyBorder="1" applyAlignment="1"/>
    <xf numFmtId="0" fontId="0" fillId="0" borderId="0" xfId="0" applyFont="1"/>
    <xf numFmtId="0" fontId="1" fillId="0" borderId="0" xfId="0" applyFont="1"/>
    <xf numFmtId="0" fontId="18" fillId="0" borderId="31" xfId="0" applyFont="1" applyBorder="1" applyAlignment="1">
      <alignment horizontal="center" vertical="center" wrapText="1"/>
    </xf>
    <xf numFmtId="0" fontId="19" fillId="0" borderId="12" xfId="0" applyFont="1" applyBorder="1" applyAlignment="1">
      <alignment horizontal="left" vertical="center" wrapText="1"/>
    </xf>
    <xf numFmtId="0" fontId="20" fillId="0" borderId="26" xfId="0" applyFont="1" applyFill="1" applyBorder="1" applyAlignment="1">
      <alignment horizontal="left" vertical="center"/>
    </xf>
    <xf numFmtId="0" fontId="19" fillId="0" borderId="26" xfId="0" applyFont="1" applyBorder="1" applyAlignment="1">
      <alignment horizontal="left" vertical="center" wrapText="1"/>
    </xf>
    <xf numFmtId="0" fontId="19" fillId="7" borderId="26" xfId="0" applyFont="1" applyFill="1" applyBorder="1" applyAlignment="1">
      <alignment horizontal="left" vertical="center" wrapText="1"/>
    </xf>
    <xf numFmtId="0" fontId="19" fillId="0" borderId="26" xfId="0" applyFont="1" applyBorder="1" applyAlignment="1" applyProtection="1">
      <alignment horizontal="left" vertical="center" wrapText="1"/>
      <protection locked="0"/>
    </xf>
    <xf numFmtId="0" fontId="19" fillId="7" borderId="26" xfId="0" applyFont="1" applyFill="1" applyBorder="1" applyAlignment="1">
      <alignment horizontal="center" vertical="center" wrapText="1"/>
    </xf>
    <xf numFmtId="0" fontId="19" fillId="0" borderId="26" xfId="0" applyFont="1" applyBorder="1" applyAlignment="1" applyProtection="1">
      <alignment horizontal="center" vertical="center" wrapText="1"/>
      <protection locked="0"/>
    </xf>
    <xf numFmtId="0" fontId="19" fillId="0" borderId="32" xfId="0" applyFont="1" applyBorder="1" applyAlignment="1">
      <alignment horizontal="center" vertical="center" wrapText="1"/>
    </xf>
    <xf numFmtId="0" fontId="9" fillId="0" borderId="0" xfId="0" applyFont="1"/>
    <xf numFmtId="0" fontId="9" fillId="0" borderId="0" xfId="0" applyFont="1" applyFill="1" applyBorder="1"/>
    <xf numFmtId="0" fontId="19" fillId="0" borderId="26" xfId="0" applyFont="1" applyFill="1" applyBorder="1" applyAlignment="1">
      <alignment horizontal="center" vertical="center" wrapText="1"/>
    </xf>
    <xf numFmtId="0" fontId="19" fillId="0" borderId="26" xfId="0" applyFont="1" applyFill="1" applyBorder="1" applyAlignment="1" applyProtection="1">
      <alignment horizontal="center" vertical="center" wrapText="1"/>
      <protection locked="0"/>
    </xf>
    <xf numFmtId="0" fontId="19" fillId="0" borderId="26" xfId="0" applyFont="1" applyFill="1" applyBorder="1" applyAlignment="1" applyProtection="1">
      <alignment horizontal="left" vertical="center" wrapText="1"/>
      <protection locked="0"/>
    </xf>
    <xf numFmtId="0" fontId="20" fillId="0" borderId="26" xfId="0" applyFont="1" applyBorder="1" applyAlignment="1" applyProtection="1">
      <alignment horizontal="left" vertical="center" wrapText="1"/>
      <protection locked="0"/>
    </xf>
    <xf numFmtId="0" fontId="20" fillId="3" borderId="26" xfId="1" applyNumberFormat="1" applyFont="1" applyFill="1" applyBorder="1" applyAlignment="1" applyProtection="1">
      <alignment horizontal="left" vertical="center" wrapText="1"/>
    </xf>
    <xf numFmtId="0" fontId="22" fillId="0" borderId="26" xfId="0" applyFont="1" applyBorder="1" applyAlignment="1">
      <alignment horizontal="left" vertical="center" wrapText="1"/>
    </xf>
    <xf numFmtId="0" fontId="0" fillId="8" borderId="0" xfId="0" applyFill="1"/>
    <xf numFmtId="0" fontId="20" fillId="0" borderId="26" xfId="0" applyFont="1" applyBorder="1" applyAlignment="1">
      <alignment horizontal="left" vertical="center" wrapText="1"/>
    </xf>
    <xf numFmtId="0" fontId="20" fillId="0" borderId="26" xfId="0" applyFont="1" applyFill="1" applyBorder="1" applyAlignment="1">
      <alignment horizontal="center" vertical="center"/>
    </xf>
    <xf numFmtId="0" fontId="19" fillId="3" borderId="26" xfId="0" applyFont="1" applyFill="1" applyBorder="1" applyAlignment="1">
      <alignment horizontal="left" vertical="center" wrapText="1"/>
    </xf>
    <xf numFmtId="0" fontId="19" fillId="3" borderId="26" xfId="0" applyFont="1" applyFill="1" applyBorder="1" applyAlignment="1">
      <alignment horizontal="center" vertical="center" wrapText="1"/>
    </xf>
    <xf numFmtId="0" fontId="19" fillId="0" borderId="26" xfId="0" quotePrefix="1" applyFont="1" applyBorder="1" applyAlignment="1" applyProtection="1">
      <alignment horizontal="left" vertical="center" wrapText="1"/>
      <protection locked="0"/>
    </xf>
    <xf numFmtId="0" fontId="19" fillId="0" borderId="34" xfId="0" applyFont="1" applyBorder="1" applyAlignment="1">
      <alignment horizontal="center" vertical="center" wrapText="1"/>
    </xf>
    <xf numFmtId="0" fontId="19" fillId="0" borderId="34" xfId="0" applyFont="1" applyBorder="1" applyAlignment="1">
      <alignment horizontal="left" vertical="center" wrapText="1"/>
    </xf>
    <xf numFmtId="0" fontId="19" fillId="0" borderId="37" xfId="0" applyFont="1" applyBorder="1" applyAlignment="1">
      <alignment horizontal="left" vertical="center" wrapText="1"/>
    </xf>
    <xf numFmtId="0" fontId="19" fillId="0" borderId="37" xfId="0" applyFont="1" applyBorder="1" applyAlignment="1" applyProtection="1">
      <alignment horizontal="left" vertical="center" wrapText="1"/>
      <protection locked="0"/>
    </xf>
    <xf numFmtId="0" fontId="19" fillId="0" borderId="26" xfId="0" quotePrefix="1" applyFont="1" applyBorder="1" applyAlignment="1">
      <alignment horizontal="left" vertical="center" wrapText="1"/>
    </xf>
    <xf numFmtId="0" fontId="23" fillId="3" borderId="26" xfId="1" applyFont="1" applyFill="1" applyBorder="1" applyAlignment="1">
      <alignment horizontal="left" vertical="center" wrapText="1"/>
    </xf>
    <xf numFmtId="0" fontId="19" fillId="0" borderId="26" xfId="0" applyFont="1" applyBorder="1" applyAlignment="1">
      <alignment vertical="center" wrapText="1"/>
    </xf>
    <xf numFmtId="0" fontId="19" fillId="0" borderId="26" xfId="0" applyFont="1" applyBorder="1" applyAlignment="1">
      <alignment horizontal="justify" vertical="center" wrapText="1"/>
    </xf>
    <xf numFmtId="0" fontId="19" fillId="0" borderId="37" xfId="0" applyFont="1" applyBorder="1" applyAlignment="1">
      <alignment horizontal="justify" vertical="center" wrapText="1"/>
    </xf>
    <xf numFmtId="0" fontId="26" fillId="0" borderId="0" xfId="0" applyFont="1"/>
    <xf numFmtId="0" fontId="0" fillId="0" borderId="26" xfId="0" applyBorder="1" applyAlignment="1">
      <alignment horizontal="justify" vertical="center" wrapText="1"/>
    </xf>
    <xf numFmtId="0" fontId="0" fillId="0" borderId="26" xfId="0" applyBorder="1" applyAlignment="1">
      <alignment horizontal="center" vertical="center" wrapText="1"/>
    </xf>
    <xf numFmtId="0" fontId="20" fillId="0" borderId="26" xfId="0" applyFont="1" applyFill="1" applyBorder="1" applyAlignment="1">
      <alignment horizontal="center" vertical="center" wrapText="1"/>
    </xf>
    <xf numFmtId="0" fontId="19" fillId="0" borderId="26" xfId="0" quotePrefix="1" applyFont="1" applyBorder="1" applyAlignment="1" applyProtection="1">
      <alignment horizontal="center" vertical="center" wrapText="1"/>
      <protection locked="0"/>
    </xf>
    <xf numFmtId="0" fontId="20" fillId="0" borderId="50" xfId="0" applyFont="1" applyBorder="1" applyAlignment="1">
      <alignment horizontal="center" vertical="center" wrapText="1"/>
    </xf>
    <xf numFmtId="0" fontId="20" fillId="0" borderId="50" xfId="0" applyFont="1" applyBorder="1" applyAlignment="1">
      <alignment horizontal="left" vertical="center" wrapText="1"/>
    </xf>
    <xf numFmtId="164" fontId="28" fillId="9" borderId="52" xfId="0" applyNumberFormat="1" applyFont="1" applyFill="1" applyBorder="1" applyAlignment="1">
      <alignment horizontal="center" vertical="center" wrapText="1"/>
    </xf>
    <xf numFmtId="0" fontId="28" fillId="9" borderId="53" xfId="0" applyFont="1" applyFill="1" applyBorder="1" applyAlignment="1">
      <alignment horizontal="center" vertical="center" wrapText="1"/>
    </xf>
    <xf numFmtId="0" fontId="28" fillId="9" borderId="54" xfId="0" applyFont="1" applyFill="1" applyBorder="1" applyAlignment="1">
      <alignment horizontal="center" vertical="center" wrapText="1"/>
    </xf>
    <xf numFmtId="164" fontId="0" fillId="0" borderId="55" xfId="0" applyNumberFormat="1" applyFill="1" applyBorder="1" applyAlignment="1">
      <alignment horizontal="center" vertical="top"/>
    </xf>
    <xf numFmtId="0" fontId="0" fillId="0" borderId="26" xfId="0" applyFill="1" applyBorder="1" applyAlignment="1">
      <alignment horizontal="justify" vertical="top" wrapText="1"/>
    </xf>
    <xf numFmtId="0" fontId="0" fillId="0" borderId="26" xfId="0" applyFill="1" applyBorder="1" applyAlignment="1">
      <alignment vertical="top"/>
    </xf>
    <xf numFmtId="0" fontId="0" fillId="0" borderId="56" xfId="0" applyFill="1" applyBorder="1" applyAlignment="1">
      <alignment horizontal="center" vertical="top"/>
    </xf>
    <xf numFmtId="164" fontId="0" fillId="0" borderId="57" xfId="0" applyNumberFormat="1" applyFill="1" applyBorder="1" applyAlignment="1">
      <alignment horizontal="center" vertical="top"/>
    </xf>
    <xf numFmtId="0" fontId="0" fillId="0" borderId="58" xfId="0" applyFill="1" applyBorder="1" applyAlignment="1">
      <alignment horizontal="justify" vertical="top" wrapText="1"/>
    </xf>
    <xf numFmtId="0" fontId="0" fillId="0" borderId="58" xfId="0" applyFill="1" applyBorder="1" applyAlignment="1">
      <alignment vertical="top"/>
    </xf>
    <xf numFmtId="0" fontId="0" fillId="0" borderId="59" xfId="0" applyFill="1" applyBorder="1" applyAlignment="1">
      <alignment horizontal="center" vertical="top"/>
    </xf>
    <xf numFmtId="0" fontId="6" fillId="0" borderId="27" xfId="0" applyFont="1" applyFill="1" applyBorder="1" applyAlignment="1">
      <alignment horizontal="justify" vertical="center" wrapText="1"/>
    </xf>
    <xf numFmtId="0" fontId="1" fillId="0" borderId="26" xfId="0" applyFont="1" applyBorder="1" applyAlignment="1"/>
    <xf numFmtId="49" fontId="24" fillId="0" borderId="0" xfId="0" applyNumberFormat="1" applyFont="1" applyBorder="1" applyAlignment="1">
      <alignment vertical="center" wrapText="1"/>
    </xf>
    <xf numFmtId="14" fontId="24" fillId="0" borderId="0"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0" fillId="0" borderId="0" xfId="0" applyAlignment="1">
      <alignment horizontal="center" vertical="center"/>
    </xf>
    <xf numFmtId="0" fontId="1" fillId="0" borderId="50" xfId="0" applyFont="1" applyBorder="1" applyAlignment="1">
      <alignment horizontal="center" vertical="center"/>
    </xf>
    <xf numFmtId="0" fontId="19" fillId="0" borderId="20" xfId="0" applyFont="1" applyBorder="1" applyAlignment="1">
      <alignment vertical="center" wrapText="1"/>
    </xf>
    <xf numFmtId="0" fontId="22" fillId="0" borderId="27" xfId="0" applyFont="1" applyBorder="1" applyAlignment="1">
      <alignment horizontal="center" vertical="center"/>
    </xf>
    <xf numFmtId="0" fontId="19" fillId="0" borderId="27" xfId="0" applyFont="1" applyBorder="1" applyAlignment="1">
      <alignment vertical="center" wrapText="1"/>
    </xf>
    <xf numFmtId="0" fontId="19" fillId="10" borderId="19" xfId="0" applyFont="1" applyFill="1" applyBorder="1" applyAlignment="1">
      <alignment vertical="center"/>
    </xf>
    <xf numFmtId="0" fontId="0" fillId="11" borderId="50" xfId="0" applyFill="1" applyBorder="1" applyAlignment="1">
      <alignment horizontal="center" vertical="center"/>
    </xf>
    <xf numFmtId="0" fontId="0" fillId="12" borderId="50" xfId="0" applyFill="1" applyBorder="1" applyAlignment="1">
      <alignment horizontal="center" vertical="center"/>
    </xf>
    <xf numFmtId="0" fontId="0" fillId="13" borderId="50" xfId="0" applyFill="1" applyBorder="1" applyAlignment="1">
      <alignment horizontal="center" vertical="center"/>
    </xf>
    <xf numFmtId="0" fontId="0" fillId="10" borderId="50" xfId="0" applyFill="1" applyBorder="1" applyAlignment="1">
      <alignment horizontal="center" vertical="center"/>
    </xf>
    <xf numFmtId="0" fontId="0" fillId="0" borderId="0" xfId="0" applyAlignment="1">
      <alignment vertical="center" textRotation="90"/>
    </xf>
    <xf numFmtId="0" fontId="19" fillId="0" borderId="13" xfId="0" applyFont="1" applyBorder="1" applyAlignment="1">
      <alignment vertical="center" wrapText="1"/>
    </xf>
    <xf numFmtId="0" fontId="22" fillId="0" borderId="26" xfId="0" applyFont="1" applyBorder="1" applyAlignment="1">
      <alignment horizontal="center" vertical="center"/>
    </xf>
    <xf numFmtId="0" fontId="19" fillId="12" borderId="12" xfId="0" applyFont="1" applyFill="1" applyBorder="1" applyAlignment="1">
      <alignment vertical="center"/>
    </xf>
    <xf numFmtId="0" fontId="0" fillId="14" borderId="50" xfId="0" applyFill="1" applyBorder="1" applyAlignment="1">
      <alignment horizontal="center" vertical="center"/>
    </xf>
    <xf numFmtId="0" fontId="22" fillId="0" borderId="26" xfId="0" applyFont="1" applyBorder="1" applyAlignment="1">
      <alignment horizontal="center" vertical="center" wrapText="1"/>
    </xf>
    <xf numFmtId="0" fontId="19" fillId="11" borderId="12" xfId="0" applyFont="1" applyFill="1" applyBorder="1" applyAlignment="1">
      <alignment vertical="center" wrapText="1"/>
    </xf>
    <xf numFmtId="0" fontId="0" fillId="15" borderId="50" xfId="0" applyFill="1" applyBorder="1" applyAlignment="1">
      <alignment horizontal="center" vertical="center"/>
    </xf>
    <xf numFmtId="0" fontId="0" fillId="16" borderId="50" xfId="0" applyFill="1" applyBorder="1" applyAlignment="1">
      <alignment horizontal="center" vertical="center"/>
    </xf>
    <xf numFmtId="0" fontId="22" fillId="0" borderId="34" xfId="0" applyFont="1" applyBorder="1" applyAlignment="1">
      <alignment horizontal="center" vertical="center"/>
    </xf>
    <xf numFmtId="0" fontId="19" fillId="17" borderId="4" xfId="0" applyFont="1" applyFill="1" applyBorder="1" applyAlignment="1">
      <alignment vertical="center"/>
    </xf>
    <xf numFmtId="0" fontId="0" fillId="18" borderId="50" xfId="0" applyFill="1" applyBorder="1" applyAlignment="1">
      <alignment horizontal="center" vertical="center"/>
    </xf>
    <xf numFmtId="0" fontId="0" fillId="19" borderId="50" xfId="0" applyFill="1" applyBorder="1" applyAlignment="1">
      <alignment horizontal="center" vertical="center"/>
    </xf>
    <xf numFmtId="0" fontId="28" fillId="20" borderId="13" xfId="0" applyFont="1" applyFill="1" applyBorder="1" applyAlignment="1">
      <alignment horizontal="center" vertical="center"/>
    </xf>
    <xf numFmtId="0" fontId="28" fillId="20" borderId="26" xfId="0" applyFont="1" applyFill="1" applyBorder="1" applyAlignment="1">
      <alignment horizontal="center" vertical="center" textRotation="90"/>
    </xf>
    <xf numFmtId="0" fontId="28" fillId="20" borderId="26" xfId="0" applyFont="1" applyFill="1" applyBorder="1" applyAlignment="1">
      <alignment horizontal="center" vertical="center"/>
    </xf>
    <xf numFmtId="0" fontId="28" fillId="20" borderId="26" xfId="0" applyFont="1" applyFill="1" applyBorder="1" applyAlignment="1">
      <alignment vertical="center"/>
    </xf>
    <xf numFmtId="0" fontId="28" fillId="20" borderId="12" xfId="0" applyFont="1" applyFill="1" applyBorder="1" applyAlignment="1">
      <alignment vertical="center"/>
    </xf>
    <xf numFmtId="0" fontId="0" fillId="21" borderId="50" xfId="0" applyFill="1" applyBorder="1" applyAlignment="1">
      <alignment horizontal="center" vertical="center"/>
    </xf>
    <xf numFmtId="0" fontId="35" fillId="0" borderId="0" xfId="0" applyFont="1" applyAlignment="1">
      <alignment vertical="center"/>
    </xf>
    <xf numFmtId="0" fontId="7" fillId="3" borderId="32"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0" fillId="0" borderId="12" xfId="0" applyBorder="1"/>
    <xf numFmtId="0" fontId="0" fillId="0" borderId="13" xfId="0" applyBorder="1"/>
    <xf numFmtId="0" fontId="7" fillId="3" borderId="40"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1" fillId="0" borderId="0" xfId="0" applyFont="1" applyBorder="1" applyAlignment="1">
      <alignment horizontal="center" vertical="center"/>
    </xf>
    <xf numFmtId="0" fontId="1" fillId="3" borderId="0" xfId="0" applyFont="1" applyFill="1" applyBorder="1" applyAlignment="1">
      <alignment horizontal="center" vertical="center" wrapText="1"/>
    </xf>
    <xf numFmtId="0" fontId="1" fillId="0" borderId="0" xfId="0" applyFont="1" applyAlignment="1">
      <alignment horizontal="center" vertical="center" wrapText="1"/>
    </xf>
    <xf numFmtId="0" fontId="6" fillId="0" borderId="19" xfId="0" applyFont="1" applyFill="1" applyBorder="1" applyAlignment="1">
      <alignment horizontal="justify" vertical="center" wrapText="1"/>
    </xf>
    <xf numFmtId="0" fontId="8" fillId="0" borderId="20" xfId="0" applyFont="1" applyFill="1" applyBorder="1" applyAlignment="1">
      <alignment horizontal="justify" vertical="center" wrapText="1"/>
    </xf>
    <xf numFmtId="0" fontId="7" fillId="22" borderId="14"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0" fillId="0" borderId="0" xfId="0" applyFill="1"/>
    <xf numFmtId="0" fontId="0" fillId="0" borderId="0" xfId="0" applyFill="1" applyAlignment="1">
      <alignment vertical="center"/>
    </xf>
    <xf numFmtId="0" fontId="11" fillId="0" borderId="37" xfId="0" applyFont="1" applyFill="1" applyBorder="1" applyAlignment="1" applyProtection="1">
      <alignment horizontal="center" vertical="center" wrapText="1"/>
    </xf>
    <xf numFmtId="0" fontId="7" fillId="6" borderId="10"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6" fillId="0" borderId="26" xfId="0" applyFont="1" applyFill="1" applyBorder="1" applyAlignment="1">
      <alignment horizontal="left" vertical="top" wrapText="1"/>
    </xf>
    <xf numFmtId="9" fontId="6" fillId="0" borderId="26" xfId="0" applyNumberFormat="1" applyFont="1" applyFill="1" applyBorder="1" applyAlignment="1">
      <alignment horizontal="center" vertical="top" wrapText="1"/>
    </xf>
    <xf numFmtId="0" fontId="6" fillId="0" borderId="13" xfId="0" applyFont="1" applyFill="1" applyBorder="1" applyAlignment="1">
      <alignment horizontal="justify" vertical="top" wrapText="1"/>
    </xf>
    <xf numFmtId="0" fontId="6" fillId="0" borderId="12" xfId="0" applyFont="1" applyFill="1" applyBorder="1" applyAlignment="1">
      <alignment horizontal="justify" vertical="top" wrapText="1"/>
    </xf>
    <xf numFmtId="0" fontId="6" fillId="0" borderId="13" xfId="0" applyFont="1" applyFill="1" applyBorder="1" applyAlignment="1">
      <alignment horizontal="justify" vertical="top" wrapText="1"/>
    </xf>
    <xf numFmtId="0" fontId="6" fillId="0" borderId="12" xfId="0" applyFont="1" applyFill="1" applyBorder="1" applyAlignment="1">
      <alignment horizontal="justify" vertical="top" wrapText="1"/>
    </xf>
    <xf numFmtId="0" fontId="8" fillId="0" borderId="26" xfId="0" applyFont="1" applyFill="1" applyBorder="1" applyAlignment="1">
      <alignment horizontal="justify" vertical="center" wrapText="1"/>
    </xf>
    <xf numFmtId="0" fontId="8" fillId="0" borderId="26" xfId="0" applyFont="1" applyFill="1" applyBorder="1" applyAlignment="1">
      <alignment horizontal="left" vertical="center" wrapText="1" indent="1"/>
    </xf>
    <xf numFmtId="0" fontId="8" fillId="0" borderId="26" xfId="0" applyFont="1" applyFill="1" applyBorder="1" applyAlignment="1">
      <alignment horizontal="center" vertical="center" wrapText="1"/>
    </xf>
    <xf numFmtId="14" fontId="8" fillId="0" borderId="13" xfId="0" applyNumberFormat="1" applyFont="1" applyFill="1" applyBorder="1" applyAlignment="1">
      <alignment horizontal="center" vertical="center" wrapText="1"/>
    </xf>
    <xf numFmtId="0" fontId="8" fillId="0" borderId="12" xfId="0" applyFont="1" applyFill="1" applyBorder="1" applyAlignment="1">
      <alignment horizontal="justify" vertical="center" wrapText="1"/>
    </xf>
    <xf numFmtId="0" fontId="8" fillId="0" borderId="10"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8" fillId="0" borderId="13" xfId="0" applyFont="1" applyFill="1" applyBorder="1" applyAlignment="1">
      <alignment horizontal="justify" vertical="center" wrapText="1"/>
    </xf>
    <xf numFmtId="0" fontId="8" fillId="0" borderId="27" xfId="0" applyFont="1" applyFill="1" applyBorder="1" applyAlignment="1">
      <alignment horizontal="left" vertical="center" wrapText="1"/>
    </xf>
    <xf numFmtId="0" fontId="8" fillId="0" borderId="27" xfId="0" applyFont="1" applyFill="1" applyBorder="1" applyAlignment="1">
      <alignment horizontal="justify" vertical="center" wrapText="1"/>
    </xf>
    <xf numFmtId="0" fontId="8" fillId="0" borderId="27"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19" xfId="0" applyFont="1" applyFill="1" applyBorder="1" applyAlignment="1">
      <alignment horizontal="justify" vertical="top" wrapText="1"/>
    </xf>
    <xf numFmtId="0" fontId="6" fillId="0" borderId="20" xfId="0" applyFont="1" applyFill="1" applyBorder="1" applyAlignment="1">
      <alignment horizontal="justify" vertical="center" wrapText="1"/>
    </xf>
    <xf numFmtId="0" fontId="8" fillId="0" borderId="32" xfId="0" applyFont="1" applyFill="1" applyBorder="1" applyAlignment="1">
      <alignment horizontal="center" vertical="center" wrapText="1"/>
    </xf>
    <xf numFmtId="0" fontId="6" fillId="0" borderId="10" xfId="0" applyFont="1" applyFill="1" applyBorder="1" applyAlignment="1">
      <alignment horizontal="justify" vertical="top" wrapText="1"/>
    </xf>
    <xf numFmtId="0" fontId="6" fillId="0" borderId="37" xfId="0" applyFont="1" applyFill="1" applyBorder="1" applyAlignment="1">
      <alignment horizontal="left" vertical="top" wrapText="1"/>
    </xf>
    <xf numFmtId="9" fontId="6" fillId="0" borderId="37" xfId="0" applyNumberFormat="1" applyFont="1" applyFill="1" applyBorder="1" applyAlignment="1">
      <alignment horizontal="center" vertical="top" wrapText="1"/>
    </xf>
    <xf numFmtId="0" fontId="6" fillId="0" borderId="11" xfId="0" applyFont="1" applyFill="1" applyBorder="1" applyAlignment="1">
      <alignment horizontal="justify" vertical="top" wrapText="1"/>
    </xf>
    <xf numFmtId="0" fontId="8" fillId="0" borderId="12" xfId="0" applyFont="1" applyFill="1" applyBorder="1" applyAlignment="1">
      <alignment horizontal="justify" vertical="top" wrapText="1"/>
    </xf>
    <xf numFmtId="0" fontId="8" fillId="0" borderId="13" xfId="0" applyFont="1" applyFill="1" applyBorder="1" applyAlignment="1">
      <alignment horizontal="justify" vertical="top" wrapText="1"/>
    </xf>
    <xf numFmtId="0" fontId="6" fillId="0" borderId="12" xfId="0" applyFont="1" applyFill="1" applyBorder="1" applyAlignment="1">
      <alignment horizontal="justify" wrapText="1"/>
    </xf>
    <xf numFmtId="0" fontId="6" fillId="0" borderId="13" xfId="0" applyFont="1" applyFill="1" applyBorder="1" applyAlignment="1">
      <alignment horizontal="justify" vertical="center" wrapText="1"/>
    </xf>
    <xf numFmtId="0" fontId="6" fillId="0" borderId="26" xfId="0" applyFont="1" applyFill="1" applyBorder="1" applyAlignment="1">
      <alignment horizontal="left" vertical="center" wrapText="1" indent="1"/>
    </xf>
    <xf numFmtId="14" fontId="6" fillId="0" borderId="32" xfId="0" applyNumberFormat="1"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6" xfId="0" applyFont="1" applyFill="1" applyBorder="1" applyAlignment="1">
      <alignment horizontal="justify" vertical="top" wrapText="1"/>
    </xf>
    <xf numFmtId="0" fontId="6" fillId="0" borderId="34" xfId="0" applyFont="1" applyFill="1" applyBorder="1" applyAlignment="1">
      <alignment horizontal="center" vertical="center" wrapText="1"/>
    </xf>
    <xf numFmtId="0" fontId="8" fillId="0" borderId="34" xfId="0" applyFont="1" applyFill="1" applyBorder="1" applyAlignment="1">
      <alignment horizontal="justify" vertical="center" wrapText="1"/>
    </xf>
    <xf numFmtId="14" fontId="6" fillId="0" borderId="63" xfId="0" applyNumberFormat="1" applyFont="1" applyFill="1" applyBorder="1" applyAlignment="1">
      <alignment horizontal="center" vertical="center" wrapText="1"/>
    </xf>
    <xf numFmtId="0" fontId="6" fillId="0" borderId="26" xfId="0" applyFont="1" applyFill="1" applyBorder="1" applyAlignment="1">
      <alignment horizontal="center" vertical="top" wrapText="1"/>
    </xf>
    <xf numFmtId="0" fontId="6" fillId="0" borderId="13" xfId="0" applyFont="1" applyFill="1" applyBorder="1" applyAlignment="1">
      <alignment horizontal="center" vertical="top" wrapText="1"/>
    </xf>
    <xf numFmtId="0" fontId="6" fillId="0" borderId="27" xfId="0" applyFont="1" applyFill="1" applyBorder="1" applyAlignment="1">
      <alignment horizontal="left" vertical="center" wrapText="1"/>
    </xf>
    <xf numFmtId="0" fontId="12" fillId="0" borderId="27" xfId="0" applyFont="1" applyFill="1" applyBorder="1" applyAlignment="1">
      <alignment horizontal="justify" vertical="center" wrapText="1"/>
    </xf>
    <xf numFmtId="0" fontId="12" fillId="0" borderId="27" xfId="0" applyFont="1" applyFill="1" applyBorder="1" applyAlignment="1">
      <alignment horizontal="center" vertical="center" wrapText="1"/>
    </xf>
    <xf numFmtId="9" fontId="6" fillId="0" borderId="27" xfId="0" applyNumberFormat="1" applyFont="1" applyFill="1" applyBorder="1" applyAlignment="1">
      <alignment horizontal="center" vertical="center" wrapText="1"/>
    </xf>
    <xf numFmtId="0" fontId="0" fillId="0" borderId="19" xfId="0" applyFill="1" applyBorder="1" applyAlignment="1">
      <alignment horizontal="justify" vertical="center"/>
    </xf>
    <xf numFmtId="0" fontId="8" fillId="6" borderId="12"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6" fillId="0" borderId="37" xfId="0" applyFont="1" applyFill="1" applyBorder="1" applyAlignment="1">
      <alignment horizontal="justify" vertical="center" wrapText="1"/>
    </xf>
    <xf numFmtId="0" fontId="6" fillId="0" borderId="37" xfId="0" applyFont="1" applyFill="1" applyBorder="1" applyAlignment="1">
      <alignment horizontal="left" vertical="center" wrapText="1"/>
    </xf>
    <xf numFmtId="0" fontId="6" fillId="0" borderId="37" xfId="0" applyFont="1" applyFill="1" applyBorder="1" applyAlignment="1">
      <alignment horizontal="center" vertical="center" wrapText="1"/>
    </xf>
    <xf numFmtId="14" fontId="8" fillId="0" borderId="11" xfId="0" applyNumberFormat="1" applyFont="1" applyFill="1" applyBorder="1" applyAlignment="1">
      <alignment horizontal="center" vertical="center" wrapText="1"/>
    </xf>
    <xf numFmtId="0" fontId="0" fillId="0" borderId="12" xfId="0" applyFill="1" applyBorder="1" applyAlignment="1">
      <alignment vertical="center"/>
    </xf>
    <xf numFmtId="0" fontId="0" fillId="0" borderId="13" xfId="0" applyFill="1" applyBorder="1" applyAlignment="1">
      <alignment vertical="center"/>
    </xf>
    <xf numFmtId="0" fontId="6" fillId="0" borderId="26" xfId="0" applyFont="1" applyFill="1" applyBorder="1" applyAlignment="1">
      <alignment horizontal="justify" vertical="center" wrapText="1"/>
    </xf>
    <xf numFmtId="0" fontId="6" fillId="0" borderId="26" xfId="0" applyFont="1" applyFill="1" applyBorder="1" applyAlignment="1">
      <alignment horizontal="left" vertical="center" wrapText="1"/>
    </xf>
    <xf numFmtId="0" fontId="6" fillId="0" borderId="12" xfId="0" applyFont="1" applyFill="1" applyBorder="1" applyAlignment="1">
      <alignment horizontal="justify" vertical="center" wrapText="1"/>
    </xf>
    <xf numFmtId="0" fontId="8" fillId="0" borderId="12" xfId="0" applyFont="1" applyFill="1" applyBorder="1" applyAlignment="1">
      <alignment horizontal="justify" vertical="center"/>
    </xf>
    <xf numFmtId="0" fontId="6" fillId="0" borderId="13" xfId="0" applyFont="1" applyFill="1" applyBorder="1" applyAlignment="1">
      <alignment vertical="center" wrapText="1"/>
    </xf>
    <xf numFmtId="0" fontId="6" fillId="0" borderId="12" xfId="0" applyFont="1" applyFill="1" applyBorder="1" applyAlignment="1">
      <alignment vertical="center" wrapText="1"/>
    </xf>
    <xf numFmtId="0" fontId="8" fillId="0" borderId="13" xfId="0" applyFont="1" applyFill="1" applyBorder="1" applyAlignment="1">
      <alignment vertical="center" wrapText="1"/>
    </xf>
    <xf numFmtId="0" fontId="6" fillId="0" borderId="27" xfId="0" applyFont="1" applyFill="1" applyBorder="1" applyAlignment="1">
      <alignment horizontal="center" vertical="center" wrapText="1"/>
    </xf>
    <xf numFmtId="0" fontId="6" fillId="0" borderId="19" xfId="0" applyFont="1" applyFill="1" applyBorder="1" applyAlignment="1">
      <alignment vertical="center" wrapText="1"/>
    </xf>
    <xf numFmtId="0" fontId="6" fillId="0" borderId="20" xfId="0" applyFont="1" applyFill="1" applyBorder="1" applyAlignment="1">
      <alignment vertical="center" wrapText="1"/>
    </xf>
    <xf numFmtId="0" fontId="7" fillId="6" borderId="19" xfId="0" applyFont="1" applyFill="1" applyBorder="1" applyAlignment="1">
      <alignment horizontal="center" vertical="center" wrapText="1"/>
    </xf>
    <xf numFmtId="0" fontId="7" fillId="0" borderId="26" xfId="0" applyFont="1" applyFill="1" applyBorder="1" applyAlignment="1">
      <alignment horizontal="center" vertical="center" wrapText="1"/>
    </xf>
    <xf numFmtId="14" fontId="6" fillId="0" borderId="11" xfId="0" applyNumberFormat="1" applyFont="1" applyFill="1" applyBorder="1" applyAlignment="1">
      <alignment horizontal="center" vertical="center" wrapText="1"/>
    </xf>
    <xf numFmtId="0" fontId="6" fillId="0" borderId="43" xfId="0" applyFont="1" applyFill="1" applyBorder="1" applyAlignment="1">
      <alignment horizontal="justify" vertical="center" wrapText="1"/>
    </xf>
    <xf numFmtId="0" fontId="6" fillId="0" borderId="12" xfId="0" applyFont="1" applyFill="1" applyBorder="1" applyAlignment="1">
      <alignment vertical="center"/>
    </xf>
    <xf numFmtId="0" fontId="6" fillId="0" borderId="13" xfId="0" applyFont="1" applyFill="1" applyBorder="1" applyAlignment="1">
      <alignment vertical="center"/>
    </xf>
    <xf numFmtId="0" fontId="12" fillId="0" borderId="26" xfId="0" applyFont="1" applyFill="1" applyBorder="1" applyAlignment="1">
      <alignment horizontal="justify" vertical="center" wrapText="1"/>
    </xf>
    <xf numFmtId="0" fontId="12" fillId="0" borderId="26"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6" fillId="0" borderId="13" xfId="0" applyFont="1" applyFill="1" applyBorder="1" applyAlignment="1">
      <alignment horizontal="justify" vertical="center"/>
    </xf>
    <xf numFmtId="0" fontId="7" fillId="0" borderId="27" xfId="0" applyFont="1" applyFill="1" applyBorder="1" applyAlignment="1">
      <alignment horizontal="center" vertical="center" wrapText="1"/>
    </xf>
    <xf numFmtId="0" fontId="6" fillId="0" borderId="39" xfId="0" applyFont="1" applyFill="1" applyBorder="1" applyAlignment="1">
      <alignment horizontal="justify" vertical="center" wrapText="1"/>
    </xf>
    <xf numFmtId="0" fontId="6" fillId="0" borderId="19" xfId="0" applyFont="1" applyFill="1" applyBorder="1" applyAlignment="1">
      <alignment horizontal="justify" wrapText="1"/>
    </xf>
    <xf numFmtId="0" fontId="6" fillId="0" borderId="64" xfId="0" applyFont="1" applyFill="1" applyBorder="1" applyAlignment="1">
      <alignment horizontal="justify" vertical="center"/>
    </xf>
    <xf numFmtId="0" fontId="6" fillId="6" borderId="12"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6" fillId="0" borderId="43" xfId="0" applyFont="1" applyFill="1" applyBorder="1" applyAlignment="1">
      <alignment horizontal="center" vertical="center" wrapText="1"/>
    </xf>
    <xf numFmtId="14" fontId="6" fillId="0" borderId="62" xfId="0" applyNumberFormat="1" applyFont="1" applyFill="1" applyBorder="1" applyAlignment="1">
      <alignment horizontal="center" vertical="center" wrapText="1"/>
    </xf>
    <xf numFmtId="0" fontId="8" fillId="0" borderId="37" xfId="0" applyFont="1" applyFill="1" applyBorder="1" applyAlignment="1">
      <alignment horizontal="justify" vertical="center" wrapText="1"/>
    </xf>
    <xf numFmtId="14" fontId="8" fillId="0" borderId="32" xfId="0" applyNumberFormat="1" applyFont="1" applyFill="1" applyBorder="1" applyAlignment="1">
      <alignment horizontal="center" vertical="center" wrapText="1"/>
    </xf>
    <xf numFmtId="0" fontId="8" fillId="0" borderId="37" xfId="0" applyFont="1" applyFill="1" applyBorder="1" applyAlignment="1">
      <alignment horizontal="center" vertical="center" wrapText="1"/>
    </xf>
    <xf numFmtId="14" fontId="8" fillId="0" borderId="62" xfId="0" applyNumberFormat="1"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2" xfId="0" applyFont="1" applyFill="1" applyBorder="1" applyAlignment="1">
      <alignment horizontal="justify" vertical="center"/>
    </xf>
    <xf numFmtId="14" fontId="8" fillId="0" borderId="40" xfId="0" applyNumberFormat="1" applyFont="1" applyFill="1" applyBorder="1" applyAlignment="1">
      <alignment horizontal="center" vertical="center" wrapText="1"/>
    </xf>
    <xf numFmtId="0" fontId="6" fillId="6" borderId="19" xfId="0" applyFont="1" applyFill="1" applyBorder="1" applyAlignment="1">
      <alignment horizontal="center" vertical="center" wrapText="1"/>
    </xf>
    <xf numFmtId="0" fontId="11" fillId="0" borderId="26" xfId="0" applyFont="1" applyFill="1" applyBorder="1" applyAlignment="1" applyProtection="1">
      <alignment horizontal="center" vertical="center" wrapText="1"/>
    </xf>
    <xf numFmtId="14" fontId="11" fillId="0" borderId="26" xfId="0" applyNumberFormat="1" applyFont="1" applyFill="1" applyBorder="1" applyAlignment="1" applyProtection="1">
      <alignment horizontal="center" vertical="center" wrapText="1"/>
    </xf>
    <xf numFmtId="0" fontId="11" fillId="0" borderId="13" xfId="0" applyFont="1" applyFill="1" applyBorder="1" applyAlignment="1" applyProtection="1">
      <alignment horizontal="justify" vertical="center" wrapText="1"/>
    </xf>
    <xf numFmtId="14" fontId="6" fillId="0" borderId="26" xfId="0" applyNumberFormat="1" applyFont="1" applyFill="1" applyBorder="1" applyAlignment="1">
      <alignment horizontal="center" vertical="center" wrapText="1"/>
    </xf>
    <xf numFmtId="14" fontId="11" fillId="0" borderId="37" xfId="0" applyNumberFormat="1" applyFont="1" applyFill="1" applyBorder="1" applyAlignment="1" applyProtection="1">
      <alignment horizontal="center" vertical="center" wrapText="1"/>
    </xf>
    <xf numFmtId="0" fontId="11" fillId="0" borderId="11" xfId="0" applyFont="1" applyFill="1" applyBorder="1" applyAlignment="1" applyProtection="1">
      <alignment horizontal="justify" vertical="center" wrapText="1"/>
    </xf>
    <xf numFmtId="14" fontId="6" fillId="0" borderId="27" xfId="0" applyNumberFormat="1" applyFont="1" applyFill="1" applyBorder="1" applyAlignment="1">
      <alignment horizontal="center" vertical="center" wrapText="1"/>
    </xf>
    <xf numFmtId="0" fontId="11" fillId="0" borderId="20" xfId="0" applyFont="1" applyFill="1" applyBorder="1" applyAlignment="1" applyProtection="1">
      <alignment horizontal="justify" vertical="center" wrapText="1"/>
    </xf>
    <xf numFmtId="0" fontId="6" fillId="0" borderId="13" xfId="0" applyFont="1" applyFill="1" applyBorder="1" applyAlignment="1">
      <alignment vertical="top" wrapText="1"/>
    </xf>
    <xf numFmtId="0" fontId="7" fillId="0" borderId="26" xfId="0" applyFont="1" applyFill="1" applyBorder="1" applyAlignment="1">
      <alignment horizontal="center" vertical="center"/>
    </xf>
    <xf numFmtId="0" fontId="6" fillId="0" borderId="19" xfId="0" applyFont="1" applyFill="1" applyBorder="1"/>
    <xf numFmtId="0" fontId="6" fillId="0" borderId="20" xfId="0" applyFont="1" applyFill="1" applyBorder="1"/>
    <xf numFmtId="0" fontId="0" fillId="0" borderId="12" xfId="0" applyFill="1" applyBorder="1" applyAlignment="1">
      <alignment vertical="center" wrapText="1"/>
    </xf>
    <xf numFmtId="0" fontId="0" fillId="0" borderId="13" xfId="0" applyFill="1" applyBorder="1" applyAlignment="1">
      <alignment vertical="center" wrapText="1"/>
    </xf>
    <xf numFmtId="0" fontId="6" fillId="0" borderId="20" xfId="0" applyFont="1" applyFill="1" applyBorder="1" applyAlignment="1">
      <alignment horizontal="left" vertical="center" wrapText="1"/>
    </xf>
    <xf numFmtId="0" fontId="6" fillId="0" borderId="12" xfId="0" quotePrefix="1" applyFont="1" applyFill="1" applyBorder="1" applyAlignment="1">
      <alignment horizontal="justify" vertical="center"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12" fillId="0" borderId="20" xfId="0" applyFont="1" applyFill="1" applyBorder="1" applyAlignment="1">
      <alignment horizontal="left" vertical="center" wrapText="1"/>
    </xf>
    <xf numFmtId="0" fontId="7" fillId="5" borderId="18" xfId="0" applyFont="1" applyFill="1" applyBorder="1" applyAlignment="1">
      <alignment horizontal="center" vertical="center" wrapText="1"/>
    </xf>
    <xf numFmtId="0" fontId="1" fillId="0" borderId="0" xfId="0" applyFont="1" applyBorder="1" applyAlignment="1">
      <alignment horizontal="center"/>
    </xf>
    <xf numFmtId="49" fontId="24" fillId="0" borderId="26" xfId="0" applyNumberFormat="1" applyFont="1" applyBorder="1" applyAlignment="1">
      <alignment horizontal="center" vertical="center" wrapText="1"/>
    </xf>
    <xf numFmtId="0" fontId="18" fillId="0" borderId="26" xfId="0" applyFont="1" applyBorder="1" applyAlignment="1">
      <alignment horizontal="center" vertical="center" wrapText="1"/>
    </xf>
    <xf numFmtId="0" fontId="18" fillId="7" borderId="26" xfId="0" applyFont="1" applyFill="1" applyBorder="1" applyAlignment="1">
      <alignment horizontal="center" vertical="center" wrapText="1"/>
    </xf>
    <xf numFmtId="0" fontId="32" fillId="0" borderId="26" xfId="0" applyFont="1" applyBorder="1" applyAlignment="1">
      <alignment horizontal="center" vertical="center" wrapText="1"/>
    </xf>
    <xf numFmtId="0" fontId="19" fillId="0" borderId="26" xfId="0" applyFont="1" applyBorder="1" applyAlignment="1">
      <alignment horizontal="center" vertical="center" wrapText="1"/>
    </xf>
    <xf numFmtId="0" fontId="20" fillId="0" borderId="26" xfId="0" applyFont="1" applyBorder="1" applyAlignment="1">
      <alignment horizontal="justify" vertical="center" wrapText="1"/>
    </xf>
    <xf numFmtId="0" fontId="20" fillId="0" borderId="26" xfId="0" applyFont="1" applyBorder="1" applyAlignment="1">
      <alignment horizontal="center" vertical="center"/>
    </xf>
    <xf numFmtId="0" fontId="19" fillId="0" borderId="26" xfId="0" quotePrefix="1" applyFont="1" applyBorder="1" applyAlignment="1">
      <alignment horizontal="justify" vertical="center" wrapText="1"/>
    </xf>
    <xf numFmtId="0" fontId="20" fillId="0" borderId="26" xfId="0" applyFont="1" applyBorder="1" applyAlignment="1" applyProtection="1">
      <alignment horizontal="justify" vertical="center" wrapText="1"/>
      <protection locked="0"/>
    </xf>
    <xf numFmtId="0" fontId="20" fillId="0" borderId="26" xfId="0" applyFont="1" applyBorder="1" applyAlignment="1" applyProtection="1">
      <alignment horizontal="center" vertical="center" wrapText="1"/>
      <protection locked="0"/>
    </xf>
    <xf numFmtId="0" fontId="19" fillId="0" borderId="34" xfId="0" applyFont="1" applyBorder="1" applyAlignment="1" applyProtection="1">
      <alignment horizontal="left" vertical="center" wrapText="1"/>
      <protection locked="0"/>
    </xf>
    <xf numFmtId="0" fontId="19" fillId="7" borderId="34" xfId="0" applyFont="1" applyFill="1" applyBorder="1" applyAlignment="1">
      <alignment horizontal="center" vertical="center" wrapText="1"/>
    </xf>
    <xf numFmtId="0" fontId="23" fillId="3" borderId="34" xfId="1" applyFont="1" applyFill="1" applyBorder="1" applyAlignment="1">
      <alignment horizontal="left" vertical="center" wrapText="1"/>
    </xf>
    <xf numFmtId="0" fontId="19" fillId="0" borderId="63" xfId="0" applyFont="1" applyBorder="1" applyAlignment="1">
      <alignment horizontal="center" vertical="center" wrapText="1"/>
    </xf>
    <xf numFmtId="0" fontId="19" fillId="0" borderId="34" xfId="0" applyFont="1" applyBorder="1" applyAlignment="1">
      <alignment vertical="center" wrapText="1"/>
    </xf>
    <xf numFmtId="0" fontId="43" fillId="0" borderId="65" xfId="0" applyFont="1" applyBorder="1" applyAlignment="1">
      <alignment vertical="center" wrapText="1"/>
    </xf>
    <xf numFmtId="0" fontId="20" fillId="0" borderId="66" xfId="0" applyFont="1" applyBorder="1" applyAlignment="1">
      <alignment vertical="center" wrapText="1"/>
    </xf>
    <xf numFmtId="0" fontId="45" fillId="24" borderId="26" xfId="0" applyFont="1" applyFill="1" applyBorder="1" applyAlignment="1">
      <alignment vertical="center" wrapText="1"/>
    </xf>
    <xf numFmtId="0" fontId="43" fillId="0" borderId="26" xfId="0" applyFont="1" applyBorder="1" applyAlignment="1">
      <alignment vertical="center" wrapText="1"/>
    </xf>
    <xf numFmtId="0" fontId="43" fillId="0" borderId="26" xfId="0" applyFont="1" applyBorder="1" applyAlignment="1">
      <alignment horizontal="center" vertical="center" wrapText="1"/>
    </xf>
    <xf numFmtId="0" fontId="43" fillId="24" borderId="26" xfId="0" applyFont="1" applyFill="1" applyBorder="1" applyAlignment="1">
      <alignment vertical="center" wrapText="1"/>
    </xf>
    <xf numFmtId="0" fontId="20" fillId="0" borderId="26" xfId="0" applyFont="1" applyBorder="1" applyAlignment="1">
      <alignment vertical="center" wrapText="1"/>
    </xf>
    <xf numFmtId="0" fontId="19" fillId="0" borderId="31" xfId="0" applyFont="1" applyBorder="1" applyAlignment="1">
      <alignment horizontal="left" vertical="center" wrapText="1"/>
    </xf>
    <xf numFmtId="0" fontId="19" fillId="0" borderId="62" xfId="0" applyFont="1" applyBorder="1" applyAlignment="1">
      <alignment horizontal="center" vertical="center" wrapText="1"/>
    </xf>
    <xf numFmtId="0" fontId="19" fillId="0" borderId="37" xfId="0" applyFont="1" applyBorder="1" applyAlignment="1">
      <alignment horizontal="center" vertical="center" wrapText="1"/>
    </xf>
    <xf numFmtId="0" fontId="26" fillId="0" borderId="26" xfId="2" applyFont="1" applyBorder="1" applyAlignment="1">
      <alignment horizontal="center" vertical="center" wrapText="1"/>
    </xf>
    <xf numFmtId="0" fontId="19" fillId="3" borderId="26" xfId="0" applyFont="1" applyFill="1" applyBorder="1" applyAlignment="1">
      <alignment horizontal="left" vertical="top" wrapText="1"/>
    </xf>
    <xf numFmtId="0" fontId="19" fillId="0" borderId="26" xfId="0" applyFont="1" applyBorder="1" applyAlignment="1" applyProtection="1">
      <alignment horizontal="left" vertical="top" wrapText="1"/>
      <protection locked="0"/>
    </xf>
    <xf numFmtId="0" fontId="27" fillId="0" borderId="50" xfId="0" applyFont="1" applyBorder="1" applyAlignment="1">
      <alignment horizontal="center" vertical="center" wrapText="1"/>
    </xf>
    <xf numFmtId="0" fontId="47" fillId="25" borderId="50" xfId="0" applyFont="1" applyFill="1" applyBorder="1" applyAlignment="1">
      <alignment horizontal="left" vertical="center" wrapText="1"/>
    </xf>
    <xf numFmtId="0" fontId="43" fillId="25" borderId="50" xfId="0" applyFont="1" applyFill="1" applyBorder="1" applyAlignment="1">
      <alignment horizontal="center" vertical="center" wrapText="1"/>
    </xf>
    <xf numFmtId="0" fontId="18" fillId="26" borderId="26" xfId="0" applyFont="1" applyFill="1" applyBorder="1" applyAlignment="1">
      <alignment horizontal="center" vertical="center" wrapText="1"/>
    </xf>
    <xf numFmtId="0" fontId="0" fillId="0" borderId="0" xfId="0" applyBorder="1" applyAlignment="1">
      <alignment wrapText="1"/>
    </xf>
    <xf numFmtId="0" fontId="0" fillId="0" borderId="0" xfId="0" applyBorder="1" applyAlignment="1">
      <alignment horizontal="left" wrapText="1"/>
    </xf>
    <xf numFmtId="0" fontId="18" fillId="26" borderId="26" xfId="0" applyFont="1" applyFill="1" applyBorder="1" applyAlignment="1">
      <alignment horizontal="left"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0" fillId="0" borderId="15" xfId="0" applyFont="1" applyFill="1" applyBorder="1" applyAlignment="1">
      <alignment horizontal="justify" vertical="top" wrapText="1"/>
    </xf>
    <xf numFmtId="0" fontId="0" fillId="0" borderId="16" xfId="0" applyFont="1" applyFill="1" applyBorder="1" applyAlignment="1">
      <alignment horizontal="justify" vertical="top" wrapText="1"/>
    </xf>
    <xf numFmtId="0" fontId="0" fillId="0" borderId="21" xfId="0" applyFont="1" applyFill="1" applyBorder="1" applyAlignment="1">
      <alignment horizontal="justify" vertical="top"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1" fillId="0" borderId="7" xfId="0" applyFont="1" applyFill="1" applyBorder="1" applyAlignment="1">
      <alignment horizontal="center"/>
    </xf>
    <xf numFmtId="0" fontId="1" fillId="0" borderId="0" xfId="0" applyFont="1" applyFill="1" applyBorder="1" applyAlignment="1">
      <alignment horizontal="center"/>
    </xf>
    <xf numFmtId="0" fontId="1" fillId="0" borderId="5" xfId="0" applyFont="1" applyFill="1" applyBorder="1" applyAlignment="1">
      <alignment horizontal="center"/>
    </xf>
    <xf numFmtId="164" fontId="1" fillId="0" borderId="51" xfId="0" applyNumberFormat="1" applyFont="1" applyBorder="1" applyAlignment="1">
      <alignment horizontal="center" vertical="center"/>
    </xf>
    <xf numFmtId="0" fontId="1" fillId="0" borderId="4" xfId="0" applyFont="1" applyBorder="1" applyAlignment="1">
      <alignment horizontal="justify" vertical="top" wrapText="1"/>
    </xf>
    <xf numFmtId="0" fontId="1" fillId="0" borderId="0" xfId="0" applyFont="1" applyBorder="1" applyAlignment="1">
      <alignment horizontal="justify" vertical="top"/>
    </xf>
    <xf numFmtId="0" fontId="1" fillId="0" borderId="5" xfId="0" applyFont="1" applyBorder="1" applyAlignment="1">
      <alignment horizontal="justify" vertical="top"/>
    </xf>
    <xf numFmtId="0" fontId="5" fillId="0" borderId="4" xfId="0" applyFont="1" applyBorder="1" applyAlignment="1">
      <alignment horizontal="justify" vertical="top"/>
    </xf>
    <xf numFmtId="0" fontId="5" fillId="0" borderId="0" xfId="0" applyFont="1" applyBorder="1" applyAlignment="1">
      <alignment horizontal="justify" vertical="top"/>
    </xf>
    <xf numFmtId="0" fontId="5" fillId="0" borderId="5" xfId="0" applyFont="1" applyBorder="1" applyAlignment="1">
      <alignment horizontal="justify" vertical="top"/>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 fillId="0" borderId="4" xfId="0" applyFont="1" applyBorder="1" applyAlignment="1">
      <alignment horizontal="left" vertical="top" wrapText="1"/>
    </xf>
    <xf numFmtId="0" fontId="1" fillId="0" borderId="0" xfId="0" applyFont="1" applyBorder="1" applyAlignment="1">
      <alignment horizontal="left" vertical="top" wrapText="1"/>
    </xf>
    <xf numFmtId="0" fontId="1" fillId="0" borderId="5" xfId="0" applyFont="1" applyBorder="1" applyAlignment="1">
      <alignment horizontal="left" vertical="top" wrapText="1"/>
    </xf>
    <xf numFmtId="0" fontId="7" fillId="5" borderId="42"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3" borderId="26" xfId="0" applyFont="1" applyFill="1" applyBorder="1" applyAlignment="1">
      <alignment horizontal="center" vertical="center"/>
    </xf>
    <xf numFmtId="0" fontId="11" fillId="0" borderId="32" xfId="0" applyFont="1" applyFill="1" applyBorder="1" applyAlignment="1" applyProtection="1">
      <alignment horizontal="justify" vertical="center" wrapText="1"/>
    </xf>
    <xf numFmtId="0" fontId="11" fillId="0" borderId="31" xfId="0" applyFont="1" applyFill="1" applyBorder="1" applyAlignment="1" applyProtection="1">
      <alignment horizontal="justify" vertical="center" wrapText="1"/>
    </xf>
    <xf numFmtId="0" fontId="6" fillId="0" borderId="4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8" xfId="0" applyFont="1" applyFill="1" applyBorder="1" applyAlignment="1">
      <alignment horizontal="center" vertical="center"/>
    </xf>
    <xf numFmtId="0" fontId="11" fillId="0" borderId="17" xfId="0" applyFont="1" applyFill="1" applyBorder="1" applyAlignment="1" applyProtection="1">
      <alignment horizontal="center" vertical="center" wrapText="1"/>
    </xf>
    <xf numFmtId="0" fontId="11" fillId="0" borderId="35" xfId="0" applyFont="1" applyFill="1" applyBorder="1" applyAlignment="1" applyProtection="1">
      <alignment horizontal="center" vertical="center" wrapText="1"/>
    </xf>
    <xf numFmtId="0" fontId="11" fillId="0" borderId="38" xfId="0" applyFont="1" applyFill="1" applyBorder="1" applyAlignment="1" applyProtection="1">
      <alignment horizontal="center" vertical="center" wrapText="1"/>
    </xf>
    <xf numFmtId="0" fontId="11" fillId="0" borderId="34" xfId="0" applyFont="1" applyFill="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11" fillId="0" borderId="39" xfId="0" applyFont="1" applyFill="1" applyBorder="1" applyAlignment="1" applyProtection="1">
      <alignment horizontal="center" vertical="center" wrapText="1"/>
    </xf>
    <xf numFmtId="0" fontId="11" fillId="0" borderId="34" xfId="0" applyFont="1" applyFill="1" applyBorder="1" applyAlignment="1" applyProtection="1">
      <alignment horizontal="justify" vertical="center" wrapText="1"/>
    </xf>
    <xf numFmtId="0" fontId="11" fillId="0" borderId="36" xfId="0" applyFont="1" applyFill="1" applyBorder="1" applyAlignment="1" applyProtection="1">
      <alignment horizontal="justify" vertical="center" wrapText="1"/>
    </xf>
    <xf numFmtId="0" fontId="11" fillId="0" borderId="39" xfId="0" applyFont="1" applyFill="1" applyBorder="1" applyAlignment="1" applyProtection="1">
      <alignment horizontal="justify"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3" fillId="0" borderId="33" xfId="0" applyFont="1" applyFill="1" applyBorder="1" applyAlignment="1" applyProtection="1">
      <alignment horizontal="center" vertical="center" wrapText="1"/>
    </xf>
    <xf numFmtId="0" fontId="3" fillId="4" borderId="32"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1" fillId="0" borderId="37" xfId="0" applyFont="1" applyFill="1" applyBorder="1" applyAlignment="1" applyProtection="1">
      <alignment horizontal="center" vertical="center" wrapText="1"/>
    </xf>
    <xf numFmtId="0" fontId="11" fillId="0" borderId="37" xfId="0" applyFont="1" applyFill="1" applyBorder="1" applyAlignment="1" applyProtection="1">
      <alignment horizontal="justify" vertical="center" wrapText="1"/>
    </xf>
    <xf numFmtId="0" fontId="1" fillId="0" borderId="0" xfId="0" applyFont="1" applyBorder="1" applyAlignment="1">
      <alignment horizontal="center"/>
    </xf>
    <xf numFmtId="0" fontId="10" fillId="3" borderId="0" xfId="0" applyFont="1" applyFill="1" applyBorder="1" applyAlignment="1">
      <alignment horizontal="center" vertical="center"/>
    </xf>
    <xf numFmtId="0" fontId="7" fillId="3" borderId="27"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6" fillId="0" borderId="43" xfId="0" applyFont="1" applyBorder="1" applyAlignment="1">
      <alignment horizontal="center" vertical="center" wrapText="1"/>
    </xf>
    <xf numFmtId="0" fontId="6" fillId="0" borderId="49"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3" borderId="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1" fillId="0" borderId="0" xfId="0" applyFont="1" applyAlignment="1">
      <alignment horizontal="center" vertical="center" wrapText="1"/>
    </xf>
    <xf numFmtId="0" fontId="6" fillId="0" borderId="45" xfId="0" applyFont="1" applyBorder="1" applyAlignment="1">
      <alignment horizontal="center" vertical="center" wrapText="1"/>
    </xf>
    <xf numFmtId="0" fontId="7" fillId="6" borderId="17"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7" fillId="5" borderId="44" xfId="0" applyFont="1" applyFill="1" applyBorder="1" applyAlignment="1">
      <alignment horizontal="center" vertical="center" wrapText="1"/>
    </xf>
    <xf numFmtId="0" fontId="6" fillId="0" borderId="46"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26" xfId="0" applyFont="1" applyFill="1" applyBorder="1" applyAlignment="1">
      <alignment horizontal="left" vertical="top" wrapText="1"/>
    </xf>
    <xf numFmtId="9" fontId="6" fillId="0" borderId="26" xfId="0" applyNumberFormat="1" applyFont="1" applyFill="1" applyBorder="1" applyAlignment="1">
      <alignment horizontal="center" vertical="top" wrapText="1"/>
    </xf>
    <xf numFmtId="0" fontId="6" fillId="0" borderId="13" xfId="0" applyFont="1" applyFill="1" applyBorder="1" applyAlignment="1">
      <alignment horizontal="justify" vertical="top" wrapText="1"/>
    </xf>
    <xf numFmtId="0" fontId="7" fillId="3" borderId="43" xfId="0" applyFont="1" applyFill="1" applyBorder="1" applyAlignment="1">
      <alignment horizontal="center" vertical="center" wrapText="1"/>
    </xf>
    <xf numFmtId="0" fontId="7" fillId="12" borderId="38" xfId="0" applyFont="1" applyFill="1" applyBorder="1" applyAlignment="1">
      <alignment horizontal="center" vertical="center"/>
    </xf>
    <xf numFmtId="0" fontId="7" fillId="12" borderId="39" xfId="0" applyFont="1" applyFill="1" applyBorder="1" applyAlignment="1">
      <alignment horizontal="center" vertical="center"/>
    </xf>
    <xf numFmtId="0" fontId="7" fillId="12" borderId="64" xfId="0" applyFont="1" applyFill="1" applyBorder="1" applyAlignment="1">
      <alignment horizontal="center" vertical="center"/>
    </xf>
    <xf numFmtId="0" fontId="6" fillId="0" borderId="12" xfId="0" applyFont="1" applyFill="1" applyBorder="1" applyAlignment="1">
      <alignment horizontal="justify" vertical="top" wrapText="1"/>
    </xf>
    <xf numFmtId="0" fontId="8" fillId="6" borderId="12"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5" fillId="0" borderId="1"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5" fillId="0" borderId="0" xfId="0" applyFont="1" applyBorder="1" applyAlignment="1">
      <alignment horizontal="center"/>
    </xf>
    <xf numFmtId="0" fontId="15" fillId="0" borderId="5"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5" fillId="0" borderId="22" xfId="0" applyFont="1" applyBorder="1" applyAlignment="1">
      <alignment horizont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left" vertical="center"/>
    </xf>
    <xf numFmtId="0" fontId="16" fillId="0" borderId="28" xfId="0" applyFont="1" applyBorder="1" applyAlignment="1">
      <alignment horizontal="left" vertical="center"/>
    </xf>
    <xf numFmtId="0" fontId="16" fillId="0" borderId="29" xfId="0" applyFont="1" applyBorder="1" applyAlignment="1">
      <alignment horizontal="left" vertical="center"/>
    </xf>
    <xf numFmtId="0" fontId="16" fillId="0" borderId="33" xfId="0" applyFont="1" applyBorder="1" applyAlignment="1">
      <alignment horizontal="left" vertical="center"/>
    </xf>
    <xf numFmtId="0" fontId="17" fillId="0" borderId="29" xfId="0" applyFont="1" applyBorder="1" applyAlignment="1">
      <alignment horizontal="left" vertical="center"/>
    </xf>
    <xf numFmtId="0" fontId="17" fillId="0" borderId="33" xfId="0" applyFont="1" applyBorder="1" applyAlignment="1">
      <alignment horizontal="left" vertical="center"/>
    </xf>
    <xf numFmtId="0" fontId="16" fillId="0" borderId="47" xfId="0" applyFont="1" applyBorder="1" applyAlignment="1">
      <alignment horizontal="left" vertical="center"/>
    </xf>
    <xf numFmtId="0" fontId="16" fillId="0" borderId="48" xfId="0" applyFont="1" applyBorder="1" applyAlignment="1">
      <alignment horizontal="left" vertical="center"/>
    </xf>
    <xf numFmtId="0" fontId="18" fillId="0" borderId="42"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43" xfId="0" applyFont="1" applyBorder="1" applyAlignment="1">
      <alignment horizontal="center" vertical="center"/>
    </xf>
    <xf numFmtId="0" fontId="18" fillId="0" borderId="26" xfId="0" applyFont="1" applyBorder="1" applyAlignment="1">
      <alignment horizontal="center" vertical="center"/>
    </xf>
    <xf numFmtId="0" fontId="1" fillId="0" borderId="26" xfId="0" applyFont="1" applyBorder="1" applyAlignment="1">
      <alignment horizontal="center"/>
    </xf>
    <xf numFmtId="0" fontId="18" fillId="7" borderId="43" xfId="0" applyFont="1" applyFill="1" applyBorder="1" applyAlignment="1">
      <alignment horizontal="center" vertical="center" wrapText="1"/>
    </xf>
    <xf numFmtId="0" fontId="18" fillId="7" borderId="26" xfId="0" applyFont="1" applyFill="1" applyBorder="1" applyAlignment="1">
      <alignment horizontal="center" vertical="center" wrapText="1"/>
    </xf>
    <xf numFmtId="0" fontId="18" fillId="0" borderId="49"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8" xfId="0" applyFont="1" applyBorder="1" applyAlignment="1">
      <alignment horizontal="center" vertical="center" wrapText="1"/>
    </xf>
    <xf numFmtId="0" fontId="19" fillId="0" borderId="34" xfId="0" applyFont="1" applyFill="1" applyBorder="1" applyAlignment="1">
      <alignment horizontal="left" vertical="center" wrapText="1"/>
    </xf>
    <xf numFmtId="0" fontId="19" fillId="0" borderId="37" xfId="0" applyFont="1" applyFill="1" applyBorder="1" applyAlignment="1">
      <alignment horizontal="left" vertical="center" wrapText="1"/>
    </xf>
    <xf numFmtId="0" fontId="32" fillId="0" borderId="26" xfId="0" applyFont="1" applyBorder="1" applyAlignment="1">
      <alignment horizontal="center" vertical="center" wrapText="1"/>
    </xf>
    <xf numFmtId="49" fontId="24" fillId="0" borderId="26" xfId="0" applyNumberFormat="1" applyFont="1" applyBorder="1" applyAlignment="1">
      <alignment horizontal="center" vertical="center" wrapText="1"/>
    </xf>
    <xf numFmtId="0" fontId="19" fillId="0" borderId="26" xfId="0" applyFont="1" applyBorder="1" applyAlignment="1">
      <alignment horizontal="center" vertical="center" wrapText="1"/>
    </xf>
    <xf numFmtId="0" fontId="34" fillId="0" borderId="0" xfId="0" applyFont="1" applyAlignment="1">
      <alignment horizontal="center" vertical="center"/>
    </xf>
    <xf numFmtId="0" fontId="34" fillId="0" borderId="60"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28" xfId="0" applyFont="1" applyBorder="1" applyAlignment="1">
      <alignment horizontal="center" vertical="center"/>
    </xf>
    <xf numFmtId="0" fontId="0" fillId="0" borderId="4" xfId="0" applyBorder="1" applyAlignment="1">
      <alignment horizontal="center"/>
    </xf>
    <xf numFmtId="0" fontId="0" fillId="0" borderId="0" xfId="0" applyAlignment="1">
      <alignment horizontal="center"/>
    </xf>
    <xf numFmtId="0" fontId="1" fillId="0" borderId="0" xfId="0" applyFont="1" applyAlignment="1">
      <alignment horizontal="center" vertical="center"/>
    </xf>
    <xf numFmtId="0" fontId="15" fillId="0" borderId="26" xfId="0" applyFont="1" applyBorder="1" applyAlignment="1">
      <alignment horizontal="justify" vertical="center" wrapText="1"/>
    </xf>
    <xf numFmtId="0" fontId="18" fillId="26" borderId="26" xfId="0" applyFont="1" applyFill="1" applyBorder="1" applyAlignment="1">
      <alignment horizontal="center"/>
    </xf>
    <xf numFmtId="0" fontId="18" fillId="26" borderId="26" xfId="0" applyFont="1" applyFill="1" applyBorder="1" applyAlignment="1">
      <alignment horizontal="center" vertical="center" wrapText="1"/>
    </xf>
  </cellXfs>
  <cellStyles count="3">
    <cellStyle name="Hipervínculo" xfId="2" builtinId="8"/>
    <cellStyle name="Normal" xfId="0" builtinId="0"/>
    <cellStyle name="Normal 2" xfId="1"/>
  </cellStyles>
  <dxfs count="492">
    <dxf>
      <fill>
        <patternFill>
          <bgColor rgb="FFFFFF00"/>
        </patternFill>
      </fill>
    </dxf>
    <dxf>
      <fill>
        <patternFill>
          <bgColor rgb="FFFFC000"/>
        </patternFill>
      </fill>
    </dxf>
    <dxf>
      <fill>
        <patternFill>
          <bgColor rgb="FF92D050"/>
        </patternFill>
      </fill>
    </dxf>
    <dxf>
      <fill>
        <patternFill>
          <bgColor rgb="FFFF0000"/>
        </pattern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204107</xdr:colOff>
      <xdr:row>0</xdr:row>
      <xdr:rowOff>0</xdr:rowOff>
    </xdr:from>
    <xdr:to>
      <xdr:col>1</xdr:col>
      <xdr:colOff>212271</xdr:colOff>
      <xdr:row>2</xdr:row>
      <xdr:rowOff>104351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327932" y="0"/>
          <a:ext cx="8164" cy="485351"/>
        </a:xfrm>
        <a:prstGeom prst="rect">
          <a:avLst/>
        </a:prstGeom>
      </xdr:spPr>
    </xdr:pic>
    <xdr:clientData/>
  </xdr:twoCellAnchor>
  <xdr:twoCellAnchor editAs="oneCell">
    <xdr:from>
      <xdr:col>1</xdr:col>
      <xdr:colOff>123825</xdr:colOff>
      <xdr:row>0</xdr:row>
      <xdr:rowOff>88721</xdr:rowOff>
    </xdr:from>
    <xdr:to>
      <xdr:col>2</xdr:col>
      <xdr:colOff>1312722</xdr:colOff>
      <xdr:row>4</xdr:row>
      <xdr:rowOff>48872</xdr:rowOff>
    </xdr:to>
    <xdr:pic>
      <xdr:nvPicPr>
        <xdr:cNvPr id="3" name="Imagen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247650" y="88721"/>
          <a:ext cx="1569897" cy="7221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204107</xdr:colOff>
      <xdr:row>0</xdr:row>
      <xdr:rowOff>57630</xdr:rowOff>
    </xdr:from>
    <xdr:to>
      <xdr:col>3</xdr:col>
      <xdr:colOff>1224642</xdr:colOff>
      <xdr:row>3</xdr:row>
      <xdr:rowOff>231321</xdr:rowOff>
    </xdr:to>
    <xdr:pic>
      <xdr:nvPicPr>
        <xdr:cNvPr id="2" name="Imagen 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204107" y="57630"/>
          <a:ext cx="2811235" cy="11166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511968</xdr:colOff>
      <xdr:row>1</xdr:row>
      <xdr:rowOff>273843</xdr:rowOff>
    </xdr:from>
    <xdr:to>
      <xdr:col>6</xdr:col>
      <xdr:colOff>678656</xdr:colOff>
      <xdr:row>5</xdr:row>
      <xdr:rowOff>511968</xdr:rowOff>
    </xdr:to>
    <xdr:sp macro="" textlink="">
      <xdr:nvSpPr>
        <xdr:cNvPr id="2" name="Rectángulo 1">
          <a:extLst>
            <a:ext uri="{FF2B5EF4-FFF2-40B4-BE49-F238E27FC236}">
              <a16:creationId xmlns:a16="http://schemas.microsoft.com/office/drawing/2014/main" id="{84D99DC8-F713-4AFD-85B3-B8715F38B238}"/>
            </a:ext>
          </a:extLst>
        </xdr:cNvPr>
        <xdr:cNvSpPr/>
      </xdr:nvSpPr>
      <xdr:spPr>
        <a:xfrm>
          <a:off x="3521868" y="473868"/>
          <a:ext cx="2205038" cy="3895725"/>
        </a:xfrm>
        <a:prstGeom prst="rect">
          <a:avLst/>
        </a:pr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619123</xdr:colOff>
      <xdr:row>2</xdr:row>
      <xdr:rowOff>547687</xdr:rowOff>
    </xdr:from>
    <xdr:to>
      <xdr:col>6</xdr:col>
      <xdr:colOff>714374</xdr:colOff>
      <xdr:row>5</xdr:row>
      <xdr:rowOff>285749</xdr:rowOff>
    </xdr:to>
    <xdr:sp macro="" textlink="">
      <xdr:nvSpPr>
        <xdr:cNvPr id="3" name="CuadroTexto 2">
          <a:extLst>
            <a:ext uri="{FF2B5EF4-FFF2-40B4-BE49-F238E27FC236}">
              <a16:creationId xmlns:a16="http://schemas.microsoft.com/office/drawing/2014/main" id="{40610ACA-B859-461C-9731-DBDF49872562}"/>
            </a:ext>
          </a:extLst>
        </xdr:cNvPr>
        <xdr:cNvSpPr txBox="1"/>
      </xdr:nvSpPr>
      <xdr:spPr>
        <a:xfrm>
          <a:off x="3629023" y="1662112"/>
          <a:ext cx="2133601" cy="2481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b="1">
              <a:solidFill>
                <a:schemeClr val="bg1"/>
              </a:solidFill>
            </a:rPr>
            <a:t>APLICA PARA RIESGOS DE CORRUPCIÓN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511968</xdr:colOff>
      <xdr:row>1</xdr:row>
      <xdr:rowOff>273843</xdr:rowOff>
    </xdr:from>
    <xdr:to>
      <xdr:col>6</xdr:col>
      <xdr:colOff>678656</xdr:colOff>
      <xdr:row>5</xdr:row>
      <xdr:rowOff>511968</xdr:rowOff>
    </xdr:to>
    <xdr:sp macro="" textlink="">
      <xdr:nvSpPr>
        <xdr:cNvPr id="2" name="Rectángulo 1">
          <a:extLst>
            <a:ext uri="{FF2B5EF4-FFF2-40B4-BE49-F238E27FC236}">
              <a16:creationId xmlns:a16="http://schemas.microsoft.com/office/drawing/2014/main" id="{84D99DC8-F713-4AFD-85B3-B8715F38B238}"/>
            </a:ext>
          </a:extLst>
        </xdr:cNvPr>
        <xdr:cNvSpPr/>
      </xdr:nvSpPr>
      <xdr:spPr>
        <a:xfrm>
          <a:off x="3559968" y="378618"/>
          <a:ext cx="1690688" cy="762000"/>
        </a:xfrm>
        <a:prstGeom prst="rect">
          <a:avLst/>
        </a:pr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619123</xdr:colOff>
      <xdr:row>2</xdr:row>
      <xdr:rowOff>547687</xdr:rowOff>
    </xdr:from>
    <xdr:to>
      <xdr:col>6</xdr:col>
      <xdr:colOff>714374</xdr:colOff>
      <xdr:row>5</xdr:row>
      <xdr:rowOff>285749</xdr:rowOff>
    </xdr:to>
    <xdr:sp macro="" textlink="">
      <xdr:nvSpPr>
        <xdr:cNvPr id="3" name="CuadroTexto 2">
          <a:extLst>
            <a:ext uri="{FF2B5EF4-FFF2-40B4-BE49-F238E27FC236}">
              <a16:creationId xmlns:a16="http://schemas.microsoft.com/office/drawing/2014/main" id="{40610ACA-B859-461C-9731-DBDF49872562}"/>
            </a:ext>
          </a:extLst>
        </xdr:cNvPr>
        <xdr:cNvSpPr txBox="1"/>
      </xdr:nvSpPr>
      <xdr:spPr>
        <a:xfrm>
          <a:off x="3667123" y="576262"/>
          <a:ext cx="1619251" cy="566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b="1">
              <a:solidFill>
                <a:schemeClr val="bg1"/>
              </a:solidFill>
            </a:rPr>
            <a:t>APLICA PARA RIESGOS DE CORRUPCIÓN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0</xdr:row>
      <xdr:rowOff>38100</xdr:rowOff>
    </xdr:from>
    <xdr:to>
      <xdr:col>0</xdr:col>
      <xdr:colOff>1457325</xdr:colOff>
      <xdr:row>3</xdr:row>
      <xdr:rowOff>93153</xdr:rowOff>
    </xdr:to>
    <xdr:pic>
      <xdr:nvPicPr>
        <xdr:cNvPr id="2" name="Imagen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95251" y="38100"/>
          <a:ext cx="1362074" cy="626553"/>
        </a:xfrm>
        <a:prstGeom prst="rect">
          <a:avLst/>
        </a:prstGeom>
      </xdr:spPr>
    </xdr:pic>
    <xdr:clientData/>
  </xdr:twoCellAnchor>
  <xdr:twoCellAnchor editAs="oneCell">
    <xdr:from>
      <xdr:col>0</xdr:col>
      <xdr:colOff>95224</xdr:colOff>
      <xdr:row>0</xdr:row>
      <xdr:rowOff>66675</xdr:rowOff>
    </xdr:from>
    <xdr:to>
      <xdr:col>0</xdr:col>
      <xdr:colOff>1979842</xdr:colOff>
      <xdr:row>4</xdr:row>
      <xdr:rowOff>85165</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95224" y="66675"/>
          <a:ext cx="1884618" cy="7804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95224</xdr:colOff>
      <xdr:row>0</xdr:row>
      <xdr:rowOff>66675</xdr:rowOff>
    </xdr:from>
    <xdr:to>
      <xdr:col>0</xdr:col>
      <xdr:colOff>1979842</xdr:colOff>
      <xdr:row>4</xdr:row>
      <xdr:rowOff>85165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95224" y="66675"/>
          <a:ext cx="1884618" cy="7804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55033</xdr:colOff>
      <xdr:row>0</xdr:row>
      <xdr:rowOff>90713</xdr:rowOff>
    </xdr:from>
    <xdr:to>
      <xdr:col>2</xdr:col>
      <xdr:colOff>324573</xdr:colOff>
      <xdr:row>4</xdr:row>
      <xdr:rowOff>85724</xdr:rowOff>
    </xdr:to>
    <xdr:pic>
      <xdr:nvPicPr>
        <xdr:cNvPr id="2" name="Imagen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55033" y="90713"/>
          <a:ext cx="1831640" cy="757011"/>
        </a:xfrm>
        <a:prstGeom prst="rect">
          <a:avLst/>
        </a:prstGeom>
      </xdr:spPr>
    </xdr:pic>
    <xdr:clientData/>
  </xdr:twoCellAnchor>
  <xdr:twoCellAnchor>
    <xdr:from>
      <xdr:col>0</xdr:col>
      <xdr:colOff>0</xdr:colOff>
      <xdr:row>16</xdr:row>
      <xdr:rowOff>0</xdr:rowOff>
    </xdr:from>
    <xdr:to>
      <xdr:col>13</xdr:col>
      <xdr:colOff>1496785</xdr:colOff>
      <xdr:row>213</xdr:row>
      <xdr:rowOff>133350</xdr:rowOff>
    </xdr:to>
    <xdr:grpSp>
      <xdr:nvGrpSpPr>
        <xdr:cNvPr id="3" name="Grupo 2"/>
        <xdr:cNvGrpSpPr/>
      </xdr:nvGrpSpPr>
      <xdr:grpSpPr>
        <a:xfrm>
          <a:off x="0" y="18315214"/>
          <a:ext cx="18315214" cy="37661850"/>
          <a:chOff x="95250" y="9010650"/>
          <a:chExt cx="13944600" cy="40671750"/>
        </a:xfrm>
      </xdr:grpSpPr>
      <xdr:pic>
        <xdr:nvPicPr>
          <xdr:cNvPr id="4" name="Imagen 3"/>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34"/>
          <a:stretch/>
        </xdr:blipFill>
        <xdr:spPr bwMode="auto">
          <a:xfrm>
            <a:off x="95250" y="9010650"/>
            <a:ext cx="13944600" cy="204501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4"/>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06" t="469" r="543"/>
          <a:stretch/>
        </xdr:blipFill>
        <xdr:spPr bwMode="auto">
          <a:xfrm>
            <a:off x="95250" y="29386714"/>
            <a:ext cx="13868400" cy="2029568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53347</xdr:colOff>
      <xdr:row>0</xdr:row>
      <xdr:rowOff>67432</xdr:rowOff>
    </xdr:from>
    <xdr:to>
      <xdr:col>0</xdr:col>
      <xdr:colOff>1889083</xdr:colOff>
      <xdr:row>4</xdr:row>
      <xdr:rowOff>123825</xdr:rowOff>
    </xdr:to>
    <xdr:pic>
      <xdr:nvPicPr>
        <xdr:cNvPr id="2" name="Imagen 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3347" y="67432"/>
          <a:ext cx="1835736" cy="8183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61233</xdr:colOff>
      <xdr:row>0</xdr:row>
      <xdr:rowOff>76200</xdr:rowOff>
    </xdr:from>
    <xdr:to>
      <xdr:col>0</xdr:col>
      <xdr:colOff>1924050</xdr:colOff>
      <xdr:row>4</xdr:row>
      <xdr:rowOff>124219</xdr:rowOff>
    </xdr:to>
    <xdr:pic>
      <xdr:nvPicPr>
        <xdr:cNvPr id="2" name="Imagen 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61233" y="76200"/>
          <a:ext cx="1862817" cy="8100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63119</xdr:colOff>
      <xdr:row>0</xdr:row>
      <xdr:rowOff>101509</xdr:rowOff>
    </xdr:from>
    <xdr:to>
      <xdr:col>0</xdr:col>
      <xdr:colOff>1931029</xdr:colOff>
      <xdr:row>4</xdr:row>
      <xdr:rowOff>133350</xdr:rowOff>
    </xdr:to>
    <xdr:pic>
      <xdr:nvPicPr>
        <xdr:cNvPr id="2"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63119" y="101509"/>
          <a:ext cx="1867910" cy="7938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98722</xdr:colOff>
      <xdr:row>0</xdr:row>
      <xdr:rowOff>74084</xdr:rowOff>
    </xdr:from>
    <xdr:to>
      <xdr:col>1</xdr:col>
      <xdr:colOff>158368</xdr:colOff>
      <xdr:row>4</xdr:row>
      <xdr:rowOff>104775</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98722" y="74084"/>
          <a:ext cx="2317071" cy="7926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79672</xdr:colOff>
      <xdr:row>0</xdr:row>
      <xdr:rowOff>64559</xdr:rowOff>
    </xdr:from>
    <xdr:to>
      <xdr:col>0</xdr:col>
      <xdr:colOff>2201849</xdr:colOff>
      <xdr:row>4</xdr:row>
      <xdr:rowOff>28575</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79672" y="64559"/>
          <a:ext cx="2122177" cy="7260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hyperlink" Target="https://drive.google.com/drive/folders/1-YxEE4r0YOgk1MSxdUt0OuCxgV3ByNoF" TargetMode="External"/><Relationship Id="rId2" Type="http://schemas.openxmlformats.org/officeDocument/2006/relationships/hyperlink" Target="https://drive.google.com/drive/folders/1khuhn7x9cH11xQ_UZ2TB0s8QLGYdkBsd" TargetMode="External"/><Relationship Id="rId1" Type="http://schemas.openxmlformats.org/officeDocument/2006/relationships/hyperlink" Target="https://drive.google.com/drive/folders/1khuhn7x9cH11xQ_UZ2TB0s8QLGYdkBsd?usp=sharing" TargetMode="External"/><Relationship Id="rId5" Type="http://schemas.openxmlformats.org/officeDocument/2006/relationships/drawing" Target="../drawings/drawing10.xml"/><Relationship Id="rId4"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C12" sqref="C12"/>
    </sheetView>
  </sheetViews>
  <sheetFormatPr baseColWidth="10" defaultRowHeight="15" x14ac:dyDescent="0.25"/>
  <cols>
    <col min="1" max="1" width="2.5703125" customWidth="1"/>
    <col min="2" max="2" width="5.7109375" customWidth="1"/>
    <col min="3" max="3" width="100.7109375" customWidth="1"/>
    <col min="4" max="4" width="4.7109375" customWidth="1"/>
    <col min="5" max="5" width="50.28515625" customWidth="1"/>
  </cols>
  <sheetData>
    <row r="1" spans="1:5" x14ac:dyDescent="0.25">
      <c r="A1" s="1"/>
      <c r="B1" s="307" t="s">
        <v>0</v>
      </c>
      <c r="C1" s="308"/>
      <c r="D1" s="308"/>
      <c r="E1" s="309"/>
    </row>
    <row r="2" spans="1:5" x14ac:dyDescent="0.25">
      <c r="A2" s="1"/>
      <c r="B2" s="310" t="s">
        <v>1</v>
      </c>
      <c r="C2" s="311"/>
      <c r="D2" s="311"/>
      <c r="E2" s="312"/>
    </row>
    <row r="3" spans="1:5" x14ac:dyDescent="0.25">
      <c r="A3" s="1"/>
      <c r="B3" s="310" t="s">
        <v>2</v>
      </c>
      <c r="C3" s="311"/>
      <c r="D3" s="311"/>
      <c r="E3" s="312"/>
    </row>
    <row r="4" spans="1:5" x14ac:dyDescent="0.25">
      <c r="A4" s="1"/>
      <c r="B4" s="310" t="s">
        <v>3</v>
      </c>
      <c r="C4" s="311"/>
      <c r="D4" s="311"/>
      <c r="E4" s="312"/>
    </row>
    <row r="5" spans="1:5" x14ac:dyDescent="0.25">
      <c r="A5" s="1"/>
      <c r="B5" s="313" t="s">
        <v>4</v>
      </c>
      <c r="C5" s="314"/>
      <c r="D5" s="314"/>
      <c r="E5" s="315"/>
    </row>
    <row r="6" spans="1:5" ht="15.75" thickBot="1" x14ac:dyDescent="0.3">
      <c r="A6" s="1"/>
      <c r="B6" s="2"/>
      <c r="C6" s="316"/>
      <c r="D6" s="317"/>
      <c r="E6" s="318"/>
    </row>
    <row r="7" spans="1:5" ht="15.75" thickBot="1" x14ac:dyDescent="0.3">
      <c r="A7" s="1"/>
      <c r="B7" s="302" t="s">
        <v>5</v>
      </c>
      <c r="C7" s="303"/>
      <c r="D7" s="3"/>
      <c r="E7" s="4"/>
    </row>
    <row r="8" spans="1:5" ht="27" customHeight="1" x14ac:dyDescent="0.25">
      <c r="A8" s="1"/>
      <c r="B8" s="5">
        <v>1</v>
      </c>
      <c r="C8" s="6" t="s">
        <v>6</v>
      </c>
      <c r="D8" s="7"/>
      <c r="E8" s="8"/>
    </row>
    <row r="9" spans="1:5" ht="27" customHeight="1" x14ac:dyDescent="0.25">
      <c r="A9" s="1"/>
      <c r="B9" s="9">
        <v>2</v>
      </c>
      <c r="C9" s="10" t="s">
        <v>7</v>
      </c>
      <c r="D9" s="11"/>
      <c r="E9" s="12"/>
    </row>
    <row r="10" spans="1:5" ht="27" customHeight="1" thickBot="1" x14ac:dyDescent="0.3">
      <c r="A10" s="1"/>
      <c r="B10" s="9">
        <v>3</v>
      </c>
      <c r="C10" s="10" t="s">
        <v>8</v>
      </c>
      <c r="D10" s="11"/>
      <c r="E10" s="12"/>
    </row>
    <row r="11" spans="1:5" ht="27" customHeight="1" thickBot="1" x14ac:dyDescent="0.3">
      <c r="A11" s="1"/>
      <c r="B11" s="9">
        <v>4</v>
      </c>
      <c r="C11" s="13" t="s">
        <v>9</v>
      </c>
      <c r="D11" s="11"/>
      <c r="E11" s="14" t="s">
        <v>10</v>
      </c>
    </row>
    <row r="12" spans="1:5" ht="27" customHeight="1" x14ac:dyDescent="0.25">
      <c r="A12" s="1"/>
      <c r="B12" s="9">
        <v>5</v>
      </c>
      <c r="C12" s="13" t="s">
        <v>11</v>
      </c>
      <c r="D12" s="11"/>
      <c r="E12" s="304" t="s">
        <v>12</v>
      </c>
    </row>
    <row r="13" spans="1:5" ht="27" customHeight="1" x14ac:dyDescent="0.25">
      <c r="A13" s="1"/>
      <c r="B13" s="9">
        <v>6</v>
      </c>
      <c r="C13" s="10" t="s">
        <v>13</v>
      </c>
      <c r="D13" s="11"/>
      <c r="E13" s="305"/>
    </row>
    <row r="14" spans="1:5" ht="27" customHeight="1" x14ac:dyDescent="0.25">
      <c r="A14" s="1"/>
      <c r="B14" s="15">
        <v>7</v>
      </c>
      <c r="C14" s="16" t="s">
        <v>14</v>
      </c>
      <c r="D14" s="11"/>
      <c r="E14" s="305"/>
    </row>
    <row r="15" spans="1:5" ht="27" customHeight="1" thickBot="1" x14ac:dyDescent="0.3">
      <c r="A15" s="1"/>
      <c r="B15" s="17">
        <v>8</v>
      </c>
      <c r="C15" s="18" t="s">
        <v>15</v>
      </c>
      <c r="D15" s="19"/>
      <c r="E15" s="306"/>
    </row>
    <row r="16" spans="1:5" x14ac:dyDescent="0.25">
      <c r="A16" s="1"/>
      <c r="B16" s="20" t="s">
        <v>16</v>
      </c>
      <c r="C16" s="20"/>
      <c r="D16" s="20"/>
      <c r="E16" s="1"/>
    </row>
  </sheetData>
  <mergeCells count="8">
    <mergeCell ref="B7:C7"/>
    <mergeCell ref="E12:E15"/>
    <mergeCell ref="B1:E1"/>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90" zoomScaleNormal="90" workbookViewId="0">
      <pane xSplit="3" ySplit="7" topLeftCell="D26" activePane="bottomRight" state="frozen"/>
      <selection pane="topRight" activeCell="D1" sqref="D1"/>
      <selection pane="bottomLeft" activeCell="A8" sqref="A8"/>
      <selection pane="bottomRight" activeCell="H17" sqref="H17"/>
    </sheetView>
  </sheetViews>
  <sheetFormatPr baseColWidth="10" defaultRowHeight="15" x14ac:dyDescent="0.25"/>
  <cols>
    <col min="1" max="1" width="34.28515625" customWidth="1"/>
    <col min="2" max="2" width="6.140625" customWidth="1"/>
    <col min="3" max="3" width="38.140625" customWidth="1"/>
    <col min="4" max="4" width="29.7109375" customWidth="1"/>
    <col min="5" max="5" width="32.5703125" customWidth="1"/>
    <col min="6" max="6" width="16.42578125" customWidth="1"/>
    <col min="7" max="7" width="63.28515625" customWidth="1"/>
    <col min="8" max="8" width="56.85546875" customWidth="1"/>
    <col min="9" max="16384" width="11.42578125" style="153"/>
  </cols>
  <sheetData>
    <row r="1" spans="1:8" x14ac:dyDescent="0.25">
      <c r="A1" s="385" t="s">
        <v>0</v>
      </c>
      <c r="B1" s="385"/>
      <c r="C1" s="385"/>
      <c r="D1" s="385"/>
      <c r="E1" s="385"/>
      <c r="F1" s="385"/>
    </row>
    <row r="2" spans="1:8" x14ac:dyDescent="0.25">
      <c r="A2" s="326" t="s">
        <v>17</v>
      </c>
      <c r="B2" s="327"/>
      <c r="C2" s="327"/>
      <c r="D2" s="327"/>
      <c r="E2" s="327"/>
      <c r="F2" s="327"/>
    </row>
    <row r="3" spans="1:8" x14ac:dyDescent="0.25">
      <c r="A3" s="326" t="s">
        <v>2</v>
      </c>
      <c r="B3" s="327"/>
      <c r="C3" s="327"/>
      <c r="D3" s="327"/>
      <c r="E3" s="327"/>
      <c r="F3" s="327"/>
    </row>
    <row r="4" spans="1:8" x14ac:dyDescent="0.25">
      <c r="A4" s="326" t="s">
        <v>3</v>
      </c>
      <c r="B4" s="327"/>
      <c r="C4" s="327"/>
      <c r="D4" s="327"/>
      <c r="E4" s="327"/>
      <c r="F4" s="327"/>
    </row>
    <row r="5" spans="1:8" ht="15.75" thickBot="1" x14ac:dyDescent="0.3">
      <c r="A5" s="405"/>
      <c r="B5" s="406"/>
      <c r="C5" s="406"/>
      <c r="D5" s="406"/>
      <c r="E5" s="406"/>
      <c r="F5" s="406"/>
    </row>
    <row r="6" spans="1:8" x14ac:dyDescent="0.25">
      <c r="A6" s="334" t="s">
        <v>232</v>
      </c>
      <c r="B6" s="375"/>
      <c r="C6" s="375"/>
      <c r="D6" s="375"/>
      <c r="E6" s="375"/>
      <c r="F6" s="386"/>
      <c r="G6" s="334" t="s">
        <v>741</v>
      </c>
      <c r="H6" s="335"/>
    </row>
    <row r="7" spans="1:8" x14ac:dyDescent="0.25">
      <c r="A7" s="41" t="s">
        <v>29</v>
      </c>
      <c r="B7" s="381" t="s">
        <v>30</v>
      </c>
      <c r="C7" s="381"/>
      <c r="D7" s="34" t="s">
        <v>31</v>
      </c>
      <c r="E7" s="34" t="s">
        <v>32</v>
      </c>
      <c r="F7" s="42" t="s">
        <v>33</v>
      </c>
      <c r="G7" s="140" t="s">
        <v>743</v>
      </c>
      <c r="H7" s="265" t="s">
        <v>742</v>
      </c>
    </row>
    <row r="8" spans="1:8" ht="75.75" customHeight="1" x14ac:dyDescent="0.25">
      <c r="A8" s="403" t="s">
        <v>233</v>
      </c>
      <c r="B8" s="165" t="s">
        <v>35</v>
      </c>
      <c r="C8" s="164" t="s">
        <v>234</v>
      </c>
      <c r="D8" s="166" t="s">
        <v>235</v>
      </c>
      <c r="E8" s="164" t="s">
        <v>255</v>
      </c>
      <c r="F8" s="167">
        <v>44196</v>
      </c>
      <c r="G8" s="168" t="s">
        <v>776</v>
      </c>
      <c r="H8" s="162" t="s">
        <v>819</v>
      </c>
    </row>
    <row r="9" spans="1:8" ht="67.5" customHeight="1" x14ac:dyDescent="0.25">
      <c r="A9" s="403"/>
      <c r="B9" s="165" t="s">
        <v>107</v>
      </c>
      <c r="C9" s="164" t="s">
        <v>236</v>
      </c>
      <c r="D9" s="166" t="s">
        <v>237</v>
      </c>
      <c r="E9" s="164" t="s">
        <v>255</v>
      </c>
      <c r="F9" s="167">
        <v>44180</v>
      </c>
      <c r="G9" s="168" t="s">
        <v>777</v>
      </c>
      <c r="H9" s="160" t="s">
        <v>820</v>
      </c>
    </row>
    <row r="10" spans="1:8" ht="93" customHeight="1" x14ac:dyDescent="0.25">
      <c r="A10" s="403"/>
      <c r="B10" s="165" t="s">
        <v>110</v>
      </c>
      <c r="C10" s="164" t="s">
        <v>238</v>
      </c>
      <c r="D10" s="166" t="s">
        <v>239</v>
      </c>
      <c r="E10" s="164" t="s">
        <v>255</v>
      </c>
      <c r="F10" s="167">
        <v>44180</v>
      </c>
      <c r="G10" s="168" t="s">
        <v>779</v>
      </c>
      <c r="H10" s="160" t="s">
        <v>821</v>
      </c>
    </row>
    <row r="11" spans="1:8" ht="45.75" customHeight="1" x14ac:dyDescent="0.25">
      <c r="A11" s="403" t="s">
        <v>240</v>
      </c>
      <c r="B11" s="165" t="s">
        <v>40</v>
      </c>
      <c r="C11" s="164" t="s">
        <v>241</v>
      </c>
      <c r="D11" s="166" t="s">
        <v>242</v>
      </c>
      <c r="E11" s="164" t="s">
        <v>255</v>
      </c>
      <c r="F11" s="167">
        <v>44135</v>
      </c>
      <c r="G11" s="169" t="s">
        <v>778</v>
      </c>
      <c r="H11" s="170" t="s">
        <v>748</v>
      </c>
    </row>
    <row r="12" spans="1:8" ht="87" customHeight="1" x14ac:dyDescent="0.25">
      <c r="A12" s="403"/>
      <c r="B12" s="165" t="s">
        <v>123</v>
      </c>
      <c r="C12" s="164" t="s">
        <v>243</v>
      </c>
      <c r="D12" s="166" t="s">
        <v>244</v>
      </c>
      <c r="E12" s="164" t="s">
        <v>256</v>
      </c>
      <c r="F12" s="167">
        <v>44012</v>
      </c>
      <c r="G12" s="168" t="s">
        <v>780</v>
      </c>
      <c r="H12" s="171" t="s">
        <v>836</v>
      </c>
    </row>
    <row r="13" spans="1:8" ht="69.75" customHeight="1" x14ac:dyDescent="0.25">
      <c r="A13" s="403"/>
      <c r="B13" s="165" t="s">
        <v>126</v>
      </c>
      <c r="C13" s="164" t="s">
        <v>245</v>
      </c>
      <c r="D13" s="166" t="s">
        <v>246</v>
      </c>
      <c r="E13" s="164" t="s">
        <v>257</v>
      </c>
      <c r="F13" s="167">
        <v>44104</v>
      </c>
      <c r="G13" s="164" t="s">
        <v>847</v>
      </c>
      <c r="H13" s="164" t="s">
        <v>848</v>
      </c>
    </row>
    <row r="14" spans="1:8" ht="129.75" customHeight="1" x14ac:dyDescent="0.25">
      <c r="A14" s="403"/>
      <c r="B14" s="165" t="s">
        <v>247</v>
      </c>
      <c r="C14" s="164" t="s">
        <v>248</v>
      </c>
      <c r="D14" s="166" t="s">
        <v>249</v>
      </c>
      <c r="E14" s="164" t="s">
        <v>258</v>
      </c>
      <c r="F14" s="167">
        <v>44074</v>
      </c>
      <c r="G14" s="168" t="s">
        <v>832</v>
      </c>
      <c r="H14" s="171" t="s">
        <v>849</v>
      </c>
    </row>
    <row r="15" spans="1:8" ht="133.5" customHeight="1" x14ac:dyDescent="0.25">
      <c r="A15" s="403"/>
      <c r="B15" s="165" t="s">
        <v>250</v>
      </c>
      <c r="C15" s="164" t="s">
        <v>251</v>
      </c>
      <c r="D15" s="166" t="s">
        <v>239</v>
      </c>
      <c r="E15" s="164" t="s">
        <v>259</v>
      </c>
      <c r="F15" s="167">
        <v>44165</v>
      </c>
      <c r="G15" s="168" t="s">
        <v>832</v>
      </c>
      <c r="H15" s="171" t="s">
        <v>833</v>
      </c>
    </row>
    <row r="16" spans="1:8" s="154" customFormat="1" ht="194.25" customHeight="1" thickBot="1" x14ac:dyDescent="0.3">
      <c r="A16" s="404"/>
      <c r="B16" s="172" t="s">
        <v>252</v>
      </c>
      <c r="C16" s="173" t="s">
        <v>253</v>
      </c>
      <c r="D16" s="174" t="s">
        <v>254</v>
      </c>
      <c r="E16" s="173" t="s">
        <v>260</v>
      </c>
      <c r="F16" s="175">
        <v>44196</v>
      </c>
      <c r="G16" s="176" t="s">
        <v>830</v>
      </c>
      <c r="H16" s="177" t="s">
        <v>831</v>
      </c>
    </row>
  </sheetData>
  <mergeCells count="10">
    <mergeCell ref="G6:H6"/>
    <mergeCell ref="B7:C7"/>
    <mergeCell ref="A8:A10"/>
    <mergeCell ref="A11:A16"/>
    <mergeCell ref="A1:F1"/>
    <mergeCell ref="A2:F2"/>
    <mergeCell ref="A3:F3"/>
    <mergeCell ref="A4:F4"/>
    <mergeCell ref="A5:F5"/>
    <mergeCell ref="A6:F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04"/>
  <sheetViews>
    <sheetView topLeftCell="B1" zoomScaleNormal="100" workbookViewId="0">
      <selection activeCell="F9" sqref="F9"/>
    </sheetView>
  </sheetViews>
  <sheetFormatPr baseColWidth="10" defaultRowHeight="15" x14ac:dyDescent="0.25"/>
  <cols>
    <col min="1" max="1" width="2.28515625" hidden="1" customWidth="1"/>
    <col min="3" max="3" width="15.42578125" style="51" bestFit="1" customWidth="1"/>
    <col min="4" max="4" width="21.42578125" style="52" customWidth="1"/>
    <col min="5" max="5" width="30.7109375" customWidth="1"/>
    <col min="6" max="6" width="60" customWidth="1"/>
    <col min="7" max="7" width="30.7109375" customWidth="1"/>
    <col min="8" max="8" width="20.7109375" customWidth="1"/>
    <col min="9" max="9" width="20.28515625" customWidth="1"/>
    <col min="10" max="12" width="0.42578125" hidden="1" customWidth="1"/>
    <col min="13" max="13" width="19.28515625" customWidth="1"/>
    <col min="14" max="14" width="35.5703125" customWidth="1"/>
    <col min="15" max="17" width="18.140625" customWidth="1"/>
    <col min="18" max="21" width="18.140625" hidden="1" customWidth="1"/>
    <col min="22" max="23" width="18.140625" customWidth="1"/>
    <col min="24" max="24" width="19.5703125" customWidth="1"/>
    <col min="25" max="26" width="20.7109375" customWidth="1"/>
    <col min="27" max="29" width="11.7109375" customWidth="1"/>
    <col min="30" max="30" width="18.5703125" customWidth="1"/>
    <col min="31" max="31" width="82.7109375" customWidth="1"/>
    <col min="32" max="32" width="39.7109375" customWidth="1"/>
  </cols>
  <sheetData>
    <row r="1" spans="1:38" ht="24.75" customHeight="1" x14ac:dyDescent="0.25">
      <c r="A1" s="48"/>
      <c r="B1" s="407"/>
      <c r="C1" s="408"/>
      <c r="D1" s="409"/>
      <c r="E1" s="416" t="s">
        <v>261</v>
      </c>
      <c r="F1" s="417"/>
      <c r="G1" s="417"/>
      <c r="H1" s="417"/>
      <c r="I1" s="417"/>
      <c r="J1" s="417"/>
      <c r="K1" s="417"/>
      <c r="L1" s="417"/>
      <c r="M1" s="417"/>
      <c r="N1" s="417"/>
      <c r="O1" s="417"/>
      <c r="P1" s="417"/>
      <c r="Q1" s="417"/>
      <c r="R1" s="417"/>
      <c r="S1" s="417"/>
      <c r="T1" s="417"/>
      <c r="U1" s="417"/>
      <c r="V1" s="417"/>
      <c r="W1" s="417"/>
      <c r="X1" s="417"/>
      <c r="Y1" s="417"/>
      <c r="Z1" s="417"/>
      <c r="AA1" s="417"/>
      <c r="AB1" s="417"/>
      <c r="AC1" s="417"/>
      <c r="AD1" s="418"/>
      <c r="AE1" s="425" t="s">
        <v>262</v>
      </c>
      <c r="AF1" s="426"/>
    </row>
    <row r="2" spans="1:38" ht="24.75" customHeight="1" x14ac:dyDescent="0.25">
      <c r="A2" s="49"/>
      <c r="B2" s="410"/>
      <c r="C2" s="411"/>
      <c r="D2" s="412"/>
      <c r="E2" s="419"/>
      <c r="F2" s="420"/>
      <c r="G2" s="420"/>
      <c r="H2" s="420"/>
      <c r="I2" s="420"/>
      <c r="J2" s="420"/>
      <c r="K2" s="420"/>
      <c r="L2" s="420"/>
      <c r="M2" s="420"/>
      <c r="N2" s="420"/>
      <c r="O2" s="420"/>
      <c r="P2" s="420"/>
      <c r="Q2" s="420"/>
      <c r="R2" s="420"/>
      <c r="S2" s="420"/>
      <c r="T2" s="420"/>
      <c r="U2" s="420"/>
      <c r="V2" s="420"/>
      <c r="W2" s="420"/>
      <c r="X2" s="420"/>
      <c r="Y2" s="420"/>
      <c r="Z2" s="420"/>
      <c r="AA2" s="420"/>
      <c r="AB2" s="420"/>
      <c r="AC2" s="420"/>
      <c r="AD2" s="421"/>
      <c r="AE2" s="427" t="s">
        <v>682</v>
      </c>
      <c r="AF2" s="428"/>
    </row>
    <row r="3" spans="1:38" ht="24.75" customHeight="1" x14ac:dyDescent="0.25">
      <c r="A3" s="49"/>
      <c r="B3" s="410"/>
      <c r="C3" s="411"/>
      <c r="D3" s="412"/>
      <c r="E3" s="419"/>
      <c r="F3" s="420"/>
      <c r="G3" s="420"/>
      <c r="H3" s="420"/>
      <c r="I3" s="420"/>
      <c r="J3" s="420"/>
      <c r="K3" s="420"/>
      <c r="L3" s="420"/>
      <c r="M3" s="420"/>
      <c r="N3" s="420"/>
      <c r="O3" s="420"/>
      <c r="P3" s="420"/>
      <c r="Q3" s="420"/>
      <c r="R3" s="420"/>
      <c r="S3" s="420"/>
      <c r="T3" s="420"/>
      <c r="U3" s="420"/>
      <c r="V3" s="420"/>
      <c r="W3" s="420"/>
      <c r="X3" s="420"/>
      <c r="Y3" s="420"/>
      <c r="Z3" s="420"/>
      <c r="AA3" s="420"/>
      <c r="AB3" s="420"/>
      <c r="AC3" s="420"/>
      <c r="AD3" s="421"/>
      <c r="AE3" s="429" t="s">
        <v>683</v>
      </c>
      <c r="AF3" s="430"/>
    </row>
    <row r="4" spans="1:38" ht="24.75" customHeight="1" thickBot="1" x14ac:dyDescent="0.3">
      <c r="A4" s="50"/>
      <c r="B4" s="413"/>
      <c r="C4" s="414"/>
      <c r="D4" s="415"/>
      <c r="E4" s="422"/>
      <c r="F4" s="423"/>
      <c r="G4" s="423"/>
      <c r="H4" s="423"/>
      <c r="I4" s="423"/>
      <c r="J4" s="423"/>
      <c r="K4" s="423"/>
      <c r="L4" s="423"/>
      <c r="M4" s="423"/>
      <c r="N4" s="423"/>
      <c r="O4" s="423"/>
      <c r="P4" s="423"/>
      <c r="Q4" s="423"/>
      <c r="R4" s="423"/>
      <c r="S4" s="423"/>
      <c r="T4" s="423"/>
      <c r="U4" s="423"/>
      <c r="V4" s="423"/>
      <c r="W4" s="423"/>
      <c r="X4" s="423"/>
      <c r="Y4" s="423"/>
      <c r="Z4" s="423"/>
      <c r="AA4" s="423"/>
      <c r="AB4" s="423"/>
      <c r="AC4" s="423"/>
      <c r="AD4" s="424"/>
      <c r="AE4" s="431" t="s">
        <v>263</v>
      </c>
      <c r="AF4" s="432"/>
    </row>
    <row r="5" spans="1:38" ht="15.75" thickBot="1" x14ac:dyDescent="0.3"/>
    <row r="6" spans="1:38" ht="15" customHeight="1" x14ac:dyDescent="0.25">
      <c r="B6" s="433" t="s">
        <v>264</v>
      </c>
      <c r="C6" s="435" t="s">
        <v>66</v>
      </c>
      <c r="D6" s="435" t="s">
        <v>265</v>
      </c>
      <c r="E6" s="435" t="s">
        <v>266</v>
      </c>
      <c r="F6" s="437" t="s">
        <v>267</v>
      </c>
      <c r="G6" s="435" t="s">
        <v>268</v>
      </c>
      <c r="H6" s="435" t="s">
        <v>269</v>
      </c>
      <c r="I6" s="435" t="s">
        <v>270</v>
      </c>
      <c r="J6" s="440" t="s">
        <v>271</v>
      </c>
      <c r="K6" s="440" t="s">
        <v>272</v>
      </c>
      <c r="L6" s="440" t="s">
        <v>273</v>
      </c>
      <c r="M6" s="435" t="s">
        <v>274</v>
      </c>
      <c r="N6" s="435" t="s">
        <v>275</v>
      </c>
      <c r="O6" s="435"/>
      <c r="P6" s="435"/>
      <c r="Q6" s="435"/>
      <c r="R6" s="435"/>
      <c r="S6" s="435"/>
      <c r="T6" s="435"/>
      <c r="U6" s="435"/>
      <c r="V6" s="435"/>
      <c r="W6" s="435"/>
      <c r="X6" s="442" t="s">
        <v>276</v>
      </c>
      <c r="Y6" s="442" t="s">
        <v>277</v>
      </c>
      <c r="Z6" s="444"/>
      <c r="AA6" s="444"/>
      <c r="AB6" s="444"/>
      <c r="AC6" s="444"/>
      <c r="AD6" s="445"/>
      <c r="AE6" s="442" t="s">
        <v>278</v>
      </c>
      <c r="AF6" s="446"/>
    </row>
    <row r="7" spans="1:38" ht="45" x14ac:dyDescent="0.25">
      <c r="B7" s="434"/>
      <c r="C7" s="436"/>
      <c r="D7" s="436"/>
      <c r="E7" s="436"/>
      <c r="F7" s="438"/>
      <c r="G7" s="436"/>
      <c r="H7" s="436"/>
      <c r="I7" s="436"/>
      <c r="J7" s="441"/>
      <c r="K7" s="441"/>
      <c r="L7" s="441"/>
      <c r="M7" s="436"/>
      <c r="N7" s="268" t="s">
        <v>279</v>
      </c>
      <c r="O7" s="268" t="s">
        <v>280</v>
      </c>
      <c r="P7" s="268" t="s">
        <v>281</v>
      </c>
      <c r="Q7" s="268" t="s">
        <v>282</v>
      </c>
      <c r="R7" s="269" t="s">
        <v>283</v>
      </c>
      <c r="S7" s="269" t="s">
        <v>284</v>
      </c>
      <c r="T7" s="269" t="s">
        <v>285</v>
      </c>
      <c r="U7" s="269" t="s">
        <v>286</v>
      </c>
      <c r="V7" s="268" t="s">
        <v>287</v>
      </c>
      <c r="W7" s="268" t="s">
        <v>288</v>
      </c>
      <c r="X7" s="443"/>
      <c r="Y7" s="268" t="s">
        <v>269</v>
      </c>
      <c r="Z7" s="268" t="s">
        <v>270</v>
      </c>
      <c r="AA7" s="269" t="s">
        <v>289</v>
      </c>
      <c r="AB7" s="269" t="s">
        <v>290</v>
      </c>
      <c r="AC7" s="269" t="s">
        <v>291</v>
      </c>
      <c r="AD7" s="53" t="s">
        <v>292</v>
      </c>
      <c r="AE7" s="268" t="s">
        <v>293</v>
      </c>
      <c r="AF7" s="268" t="s">
        <v>32</v>
      </c>
    </row>
    <row r="8" spans="1:38" ht="96.75" customHeight="1" x14ac:dyDescent="0.25">
      <c r="B8" s="54">
        <v>1</v>
      </c>
      <c r="C8" s="55" t="s">
        <v>294</v>
      </c>
      <c r="D8" s="56" t="s">
        <v>295</v>
      </c>
      <c r="E8" s="56" t="s">
        <v>296</v>
      </c>
      <c r="F8" s="56" t="s">
        <v>297</v>
      </c>
      <c r="G8" s="56" t="s">
        <v>298</v>
      </c>
      <c r="H8" s="56" t="s">
        <v>299</v>
      </c>
      <c r="I8" s="56" t="s">
        <v>300</v>
      </c>
      <c r="J8" s="57">
        <v>1</v>
      </c>
      <c r="K8" s="57">
        <v>5</v>
      </c>
      <c r="L8" s="57">
        <f>J8*K8</f>
        <v>5</v>
      </c>
      <c r="M8" s="271" t="str">
        <f>VLOOKUP(K8,'MapadeCalor (2)'!$B$2:$G$6,J8+1,0)</f>
        <v>ALTO</v>
      </c>
      <c r="N8" s="58" t="s">
        <v>301</v>
      </c>
      <c r="O8" s="56" t="s">
        <v>302</v>
      </c>
      <c r="P8" s="56" t="s">
        <v>303</v>
      </c>
      <c r="Q8" s="56" t="s">
        <v>269</v>
      </c>
      <c r="R8" s="59">
        <f t="shared" ref="R8:R71" si="0">IF(O8="Correctivo",5,(IF(O8="Preventivo",15,(IF(O8="Detectivo",20,0)))))</f>
        <v>15</v>
      </c>
      <c r="S8" s="59">
        <f t="shared" ref="S8:S71" si="1">IF(P8="Manual",5,(IF(P8="Automático",10,0)))</f>
        <v>10</v>
      </c>
      <c r="T8" s="59">
        <f t="shared" ref="T8:T71" si="2">IF(Q8="Probabilidad",0,(IF(Q8="Impacto",0,(IF(Q8="Ambos",10,0)))))</f>
        <v>0</v>
      </c>
      <c r="U8" s="59">
        <f t="shared" ref="U8:U71" si="3">SUM(R8+S8+T8)</f>
        <v>25</v>
      </c>
      <c r="V8" s="271" t="str">
        <f t="shared" ref="V8:V71" si="4">IF(U8=0,"Sin control",(IF(U8&lt;19,"Control Débil",(IF(((U8&gt;=20)*AND(U8&lt;29)),"Control Adecuado",IF(U8&gt;=30,"Control Fuerte","Error"))))))</f>
        <v>Control Adecuado</v>
      </c>
      <c r="W8" s="271" t="str">
        <f t="shared" ref="W8:W75" si="5">IF(Q8="Probabilidad","Cambie el valor de la probabilidad",(IF(Q8="Impacto","Cambie el valor del impacto",(IF(Q8="Ambos","Cambie probabilidad e impacto","Sin Acción")))))</f>
        <v>Cambie el valor de la probabilidad</v>
      </c>
      <c r="X8" s="60" t="s">
        <v>304</v>
      </c>
      <c r="Y8" s="271"/>
      <c r="Z8" s="271"/>
      <c r="AA8" s="59">
        <v>0</v>
      </c>
      <c r="AB8" s="59">
        <f t="shared" ref="AB8:AB71" si="6">IF(Z8="Insignificante",1,(IF(Z8="Menor",2,(IF(Z8="Moderado",3,(IF(Z8="Mayor",4,(IF(Z8="Catastrófico",5,0)))))))))</f>
        <v>0</v>
      </c>
      <c r="AC8" s="59">
        <f t="shared" ref="AC8:AC74" si="7">AA8*AB8</f>
        <v>0</v>
      </c>
      <c r="AD8" s="61" t="e">
        <f>VLOOKUP(AB8,'MapadeCalor (2)'!$B$2:$G$6,AA8+1,0)</f>
        <v>#N/A</v>
      </c>
      <c r="AE8" s="56"/>
      <c r="AF8" s="271"/>
      <c r="AH8" s="62" t="s">
        <v>305</v>
      </c>
      <c r="AI8" s="62" t="s">
        <v>306</v>
      </c>
      <c r="AJ8" s="62" t="s">
        <v>307</v>
      </c>
      <c r="AK8" s="63" t="s">
        <v>308</v>
      </c>
      <c r="AL8" s="63" t="s">
        <v>269</v>
      </c>
    </row>
    <row r="9" spans="1:38" ht="116.25" customHeight="1" x14ac:dyDescent="0.25">
      <c r="B9" s="54">
        <v>2</v>
      </c>
      <c r="C9" s="55" t="s">
        <v>294</v>
      </c>
      <c r="D9" s="56" t="s">
        <v>295</v>
      </c>
      <c r="E9" s="56" t="s">
        <v>309</v>
      </c>
      <c r="F9" s="56" t="s">
        <v>310</v>
      </c>
      <c r="G9" s="56" t="s">
        <v>311</v>
      </c>
      <c r="H9" s="56" t="s">
        <v>312</v>
      </c>
      <c r="I9" s="56" t="s">
        <v>300</v>
      </c>
      <c r="J9" s="57">
        <f t="shared" ref="J9:J72" si="8">IF(H9="Raro",1,(IF(H9="Poco Probable",2,(IF(H9="Posible",3,(IF(H9="Probable",4,(IF(H9="Casi Seguro",5,0)))))))))</f>
        <v>3</v>
      </c>
      <c r="K9" s="57">
        <f t="shared" ref="K9:K72" si="9">IF(I9="Insignificante",1,(IF(I9="Menor",2,(IF(I9="Moderado",3,(IF(I9="Mayor",4,(IF(I9="Catastrófico",5,0)))))))))</f>
        <v>3</v>
      </c>
      <c r="L9" s="57">
        <f t="shared" ref="L9:L75" si="10">J9*K9</f>
        <v>9</v>
      </c>
      <c r="M9" s="271" t="str">
        <f>VLOOKUP(K9,'MapadeCalor (2)'!$B$2:$G$6,J9+1,0)</f>
        <v>ALTO</v>
      </c>
      <c r="N9" s="58" t="s">
        <v>313</v>
      </c>
      <c r="O9" s="56" t="s">
        <v>307</v>
      </c>
      <c r="P9" s="56" t="s">
        <v>308</v>
      </c>
      <c r="Q9" s="56" t="s">
        <v>269</v>
      </c>
      <c r="R9" s="59">
        <f t="shared" si="0"/>
        <v>5</v>
      </c>
      <c r="S9" s="59">
        <f t="shared" si="1"/>
        <v>5</v>
      </c>
      <c r="T9" s="59">
        <f t="shared" si="2"/>
        <v>0</v>
      </c>
      <c r="U9" s="59">
        <f t="shared" si="3"/>
        <v>10</v>
      </c>
      <c r="V9" s="271" t="str">
        <f t="shared" si="4"/>
        <v>Control Débil</v>
      </c>
      <c r="W9" s="64" t="str">
        <f t="shared" si="5"/>
        <v>Cambie el valor de la probabilidad</v>
      </c>
      <c r="X9" s="65" t="s">
        <v>314</v>
      </c>
      <c r="Y9" s="271"/>
      <c r="Z9" s="271"/>
      <c r="AA9" s="59">
        <f t="shared" ref="AA9:AA75" si="11">IF(Y9="Raro",1,(IF(Y9="Poco Probable",2,(IF(Y9="Posible",3,(IF(Y9="Probable",4,(IF(Y9="Casi Seguro",5,0)))))))))</f>
        <v>0</v>
      </c>
      <c r="AB9" s="59">
        <f t="shared" si="6"/>
        <v>0</v>
      </c>
      <c r="AC9" s="59">
        <f t="shared" si="7"/>
        <v>0</v>
      </c>
      <c r="AD9" s="61" t="e">
        <f>VLOOKUP(AB9,'MapadeCalor (2)'!$B$2:$G$6,AA9+1,0)</f>
        <v>#N/A</v>
      </c>
      <c r="AE9" s="56"/>
      <c r="AF9" s="271"/>
      <c r="AH9" s="62" t="s">
        <v>315</v>
      </c>
      <c r="AI9" s="62" t="s">
        <v>316</v>
      </c>
      <c r="AJ9" s="62" t="s">
        <v>317</v>
      </c>
    </row>
    <row r="10" spans="1:38" ht="99" customHeight="1" x14ac:dyDescent="0.25">
      <c r="B10" s="54">
        <v>3</v>
      </c>
      <c r="C10" s="55" t="s">
        <v>315</v>
      </c>
      <c r="D10" s="56" t="s">
        <v>318</v>
      </c>
      <c r="E10" s="56" t="s">
        <v>319</v>
      </c>
      <c r="F10" s="56" t="s">
        <v>320</v>
      </c>
      <c r="G10" s="56" t="s">
        <v>321</v>
      </c>
      <c r="H10" s="56" t="s">
        <v>312</v>
      </c>
      <c r="I10" s="56" t="s">
        <v>300</v>
      </c>
      <c r="J10" s="59">
        <f t="shared" si="8"/>
        <v>3</v>
      </c>
      <c r="K10" s="59">
        <f t="shared" si="9"/>
        <v>3</v>
      </c>
      <c r="L10" s="57">
        <f t="shared" si="10"/>
        <v>9</v>
      </c>
      <c r="M10" s="271" t="str">
        <f>VLOOKUP(K10,'MapadeCalor (2)'!$B$2:$G$6,J10+1,0)</f>
        <v>ALTO</v>
      </c>
      <c r="N10" s="58" t="s">
        <v>322</v>
      </c>
      <c r="O10" s="56" t="s">
        <v>302</v>
      </c>
      <c r="P10" s="56" t="s">
        <v>308</v>
      </c>
      <c r="Q10" s="56" t="s">
        <v>269</v>
      </c>
      <c r="R10" s="59">
        <f t="shared" si="0"/>
        <v>15</v>
      </c>
      <c r="S10" s="59">
        <f t="shared" si="1"/>
        <v>5</v>
      </c>
      <c r="T10" s="59">
        <f t="shared" si="2"/>
        <v>0</v>
      </c>
      <c r="U10" s="59">
        <f t="shared" si="3"/>
        <v>20</v>
      </c>
      <c r="V10" s="271" t="str">
        <f>IF(U10=0,"Sin control",(IF(U10&lt;19,"Control Débil",(IF(((U10&gt;=20)*AND(U10&lt;29)),"Control Adecuado",IF(U10&gt;=30,"Control Fuerte","Error"))))))</f>
        <v>Control Adecuado</v>
      </c>
      <c r="W10" s="271" t="str">
        <f>IF(Q10="Probabilidad","Cambie el valor de la probabilidad",(IF(Q10="Impacto","Cambie el valor del impacto",(IF(Q10="Ambos","Cambie probabilidad e impacto","Sin Acción")))))</f>
        <v>Cambie el valor de la probabilidad</v>
      </c>
      <c r="X10" s="60" t="s">
        <v>323</v>
      </c>
      <c r="Y10" s="271"/>
      <c r="Z10" s="271"/>
      <c r="AA10" s="59">
        <f t="shared" si="11"/>
        <v>0</v>
      </c>
      <c r="AB10" s="59">
        <f t="shared" si="6"/>
        <v>0</v>
      </c>
      <c r="AC10" s="59">
        <f t="shared" si="7"/>
        <v>0</v>
      </c>
      <c r="AD10" s="61" t="e">
        <f>VLOOKUP(AB10,'MapadeCalor (2)'!$B$2:$G$6,AA10+1,0)</f>
        <v>#N/A</v>
      </c>
      <c r="AE10" s="56" t="s">
        <v>851</v>
      </c>
      <c r="AF10" s="271"/>
      <c r="AH10" s="62" t="s">
        <v>294</v>
      </c>
      <c r="AI10" s="62" t="s">
        <v>324</v>
      </c>
    </row>
    <row r="11" spans="1:38" ht="102.75" customHeight="1" x14ac:dyDescent="0.25">
      <c r="B11" s="54">
        <v>4</v>
      </c>
      <c r="C11" s="55" t="s">
        <v>315</v>
      </c>
      <c r="D11" s="56" t="s">
        <v>318</v>
      </c>
      <c r="E11" s="56" t="s">
        <v>325</v>
      </c>
      <c r="F11" s="56" t="s">
        <v>326</v>
      </c>
      <c r="G11" s="56" t="s">
        <v>327</v>
      </c>
      <c r="H11" s="56" t="s">
        <v>312</v>
      </c>
      <c r="I11" s="56" t="s">
        <v>300</v>
      </c>
      <c r="J11" s="59">
        <f t="shared" si="8"/>
        <v>3</v>
      </c>
      <c r="K11" s="59">
        <f t="shared" si="9"/>
        <v>3</v>
      </c>
      <c r="L11" s="57">
        <f t="shared" si="10"/>
        <v>9</v>
      </c>
      <c r="M11" s="271" t="str">
        <f>VLOOKUP(K11,'MapadeCalor (2)'!$B$2:$G$6,J11+1,0)</f>
        <v>ALTO</v>
      </c>
      <c r="N11" s="66" t="s">
        <v>328</v>
      </c>
      <c r="O11" s="56" t="s">
        <v>302</v>
      </c>
      <c r="P11" s="56" t="s">
        <v>308</v>
      </c>
      <c r="Q11" s="56" t="s">
        <v>329</v>
      </c>
      <c r="R11" s="59">
        <f t="shared" si="0"/>
        <v>15</v>
      </c>
      <c r="S11" s="59">
        <f t="shared" si="1"/>
        <v>5</v>
      </c>
      <c r="T11" s="59">
        <f t="shared" si="2"/>
        <v>10</v>
      </c>
      <c r="U11" s="59">
        <f t="shared" si="3"/>
        <v>30</v>
      </c>
      <c r="V11" s="271" t="str">
        <f>IF(U11=0,"Sin control",(IF(U11&lt;19,"Control Débil",(IF(((U11&gt;=20)*AND(U11&lt;29)),"Control Adecuado",IF(U11&gt;=30,"Control Fuerte","Error"))))))</f>
        <v>Control Fuerte</v>
      </c>
      <c r="W11" s="271" t="str">
        <f>IF(Q11="Probabilidad","Cambie el valor de la probabilidad",(IF(Q11="Impacto","Cambie el valor del impacto",(IF(Q11="Ambos","Cambie probabilidad e impacto","Sin Acción")))))</f>
        <v>Cambie probabilidad e impacto</v>
      </c>
      <c r="X11" s="60" t="s">
        <v>330</v>
      </c>
      <c r="Y11" s="271"/>
      <c r="Z11" s="271"/>
      <c r="AA11" s="59">
        <f t="shared" si="11"/>
        <v>0</v>
      </c>
      <c r="AB11" s="59">
        <f t="shared" si="6"/>
        <v>0</v>
      </c>
      <c r="AC11" s="59">
        <f t="shared" si="7"/>
        <v>0</v>
      </c>
      <c r="AD11" s="61" t="e">
        <f>VLOOKUP(AB11,'MapadeCalor (2)'!$B$2:$G$6,AA11+1,0)</f>
        <v>#N/A</v>
      </c>
      <c r="AE11" s="56" t="s">
        <v>852</v>
      </c>
      <c r="AF11" s="271"/>
      <c r="AH11" s="62" t="s">
        <v>331</v>
      </c>
      <c r="AI11" s="62" t="s">
        <v>332</v>
      </c>
    </row>
    <row r="12" spans="1:38" ht="170.25" customHeight="1" x14ac:dyDescent="0.25">
      <c r="B12" s="54">
        <v>5</v>
      </c>
      <c r="C12" s="55" t="s">
        <v>315</v>
      </c>
      <c r="D12" s="56" t="s">
        <v>318</v>
      </c>
      <c r="E12" s="56" t="s">
        <v>333</v>
      </c>
      <c r="F12" s="56" t="s">
        <v>334</v>
      </c>
      <c r="G12" s="56" t="s">
        <v>335</v>
      </c>
      <c r="H12" s="271" t="s">
        <v>312</v>
      </c>
      <c r="I12" s="271" t="s">
        <v>336</v>
      </c>
      <c r="J12" s="59">
        <f t="shared" si="8"/>
        <v>3</v>
      </c>
      <c r="K12" s="59">
        <f t="shared" si="9"/>
        <v>4</v>
      </c>
      <c r="L12" s="57">
        <f t="shared" si="10"/>
        <v>12</v>
      </c>
      <c r="M12" s="271" t="str">
        <f>VLOOKUP(K12,'MapadeCalor (2)'!$B$2:$G$6,J12+1,0)</f>
        <v>ALTO</v>
      </c>
      <c r="N12" s="58" t="s">
        <v>337</v>
      </c>
      <c r="O12" s="56" t="s">
        <v>302</v>
      </c>
      <c r="P12" s="56" t="s">
        <v>308</v>
      </c>
      <c r="Q12" s="56" t="s">
        <v>329</v>
      </c>
      <c r="R12" s="59">
        <f t="shared" si="0"/>
        <v>15</v>
      </c>
      <c r="S12" s="59">
        <f t="shared" si="1"/>
        <v>5</v>
      </c>
      <c r="T12" s="59">
        <f t="shared" si="2"/>
        <v>10</v>
      </c>
      <c r="U12" s="59">
        <f t="shared" si="3"/>
        <v>30</v>
      </c>
      <c r="V12" s="271" t="str">
        <f>IF(U12=0,"Sin control",(IF(U12&lt;19,"Control Débil",(IF(((U12&gt;=20)*AND(U12&lt;29)),"Control Adecuado",IF(U12&gt;=30,"Control Fuerte","Error"))))))</f>
        <v>Control Fuerte</v>
      </c>
      <c r="W12" s="271" t="str">
        <f>IF(Q12="Probabilidad","Cambie el valor de la probabilidad",(IF(Q12="Impacto","Cambie el valor del impacto",(IF(Q12="Ambos","Cambie probabilidad e impacto","Sin Acción")))))</f>
        <v>Cambie probabilidad e impacto</v>
      </c>
      <c r="X12" s="65" t="s">
        <v>338</v>
      </c>
      <c r="Y12" s="271"/>
      <c r="Z12" s="271"/>
      <c r="AA12" s="59">
        <f t="shared" si="11"/>
        <v>0</v>
      </c>
      <c r="AB12" s="59">
        <f t="shared" si="6"/>
        <v>0</v>
      </c>
      <c r="AC12" s="59">
        <f t="shared" si="7"/>
        <v>0</v>
      </c>
      <c r="AD12" s="61" t="e">
        <f>VLOOKUP(AB12,'MapadeCalor (2)'!$B$2:$G$6,AA12+1,0)</f>
        <v>#N/A</v>
      </c>
      <c r="AE12" s="56" t="s">
        <v>853</v>
      </c>
      <c r="AF12" s="271"/>
      <c r="AH12" s="62" t="s">
        <v>339</v>
      </c>
      <c r="AI12" s="62" t="s">
        <v>340</v>
      </c>
    </row>
    <row r="13" spans="1:38" ht="165.75" x14ac:dyDescent="0.25">
      <c r="B13" s="54">
        <v>6</v>
      </c>
      <c r="C13" s="55" t="s">
        <v>341</v>
      </c>
      <c r="D13" s="56" t="s">
        <v>318</v>
      </c>
      <c r="E13" s="56" t="s">
        <v>342</v>
      </c>
      <c r="F13" s="56" t="s">
        <v>343</v>
      </c>
      <c r="G13" s="56" t="s">
        <v>344</v>
      </c>
      <c r="H13" s="271" t="s">
        <v>345</v>
      </c>
      <c r="I13" s="271" t="s">
        <v>336</v>
      </c>
      <c r="J13" s="59">
        <f t="shared" si="8"/>
        <v>2</v>
      </c>
      <c r="K13" s="59">
        <f t="shared" si="9"/>
        <v>4</v>
      </c>
      <c r="L13" s="57">
        <f t="shared" si="10"/>
        <v>8</v>
      </c>
      <c r="M13" s="271" t="str">
        <f>VLOOKUP(K13,'MapadeCalor (2)'!$B$2:$G$6,J13+1,0)</f>
        <v>ALTO</v>
      </c>
      <c r="N13" s="67" t="s">
        <v>346</v>
      </c>
      <c r="O13" s="56" t="s">
        <v>302</v>
      </c>
      <c r="P13" s="56" t="s">
        <v>308</v>
      </c>
      <c r="Q13" s="56" t="s">
        <v>329</v>
      </c>
      <c r="R13" s="59">
        <f t="shared" si="0"/>
        <v>15</v>
      </c>
      <c r="S13" s="59">
        <f t="shared" si="1"/>
        <v>5</v>
      </c>
      <c r="T13" s="59">
        <f t="shared" si="2"/>
        <v>10</v>
      </c>
      <c r="U13" s="59">
        <f t="shared" si="3"/>
        <v>30</v>
      </c>
      <c r="V13" s="271" t="str">
        <f>IF(U13=0,"Sin control",(IF(U13&lt;19,"Control Débil",(IF(((U13&gt;=20)*AND(U13&lt;29)),"Control Adecuado",IF(U13&gt;=30,"Control Fuerte","Error"))))))</f>
        <v>Control Fuerte</v>
      </c>
      <c r="W13" s="271" t="str">
        <f>IF(Q13="Probabilidad","Cambie el valor de la probabilidad",(IF(Q13="Impacto","Cambie el valor del impacto",(IF(Q13="Ambos","Cambie probabilidad e impacto","Sin Acción")))))</f>
        <v>Cambie probabilidad e impacto</v>
      </c>
      <c r="X13" s="60" t="s">
        <v>347</v>
      </c>
      <c r="Y13" s="271"/>
      <c r="Z13" s="271"/>
      <c r="AA13" s="59">
        <f t="shared" si="11"/>
        <v>0</v>
      </c>
      <c r="AB13" s="59">
        <f t="shared" si="6"/>
        <v>0</v>
      </c>
      <c r="AC13" s="59">
        <f t="shared" si="7"/>
        <v>0</v>
      </c>
      <c r="AD13" s="61" t="e">
        <f>VLOOKUP(AB13,'MapadeCalor (2)'!$B$2:$G$6,AA13+1,0)</f>
        <v>#N/A</v>
      </c>
      <c r="AE13" s="56" t="s">
        <v>854</v>
      </c>
      <c r="AF13" s="271"/>
      <c r="AH13" s="62" t="s">
        <v>341</v>
      </c>
      <c r="AI13" s="62" t="s">
        <v>348</v>
      </c>
    </row>
    <row r="14" spans="1:38" ht="105" customHeight="1" x14ac:dyDescent="0.25">
      <c r="B14" s="54">
        <v>7</v>
      </c>
      <c r="C14" s="55" t="s">
        <v>341</v>
      </c>
      <c r="D14" s="56" t="s">
        <v>349</v>
      </c>
      <c r="E14" s="56" t="s">
        <v>350</v>
      </c>
      <c r="F14" s="68" t="s">
        <v>351</v>
      </c>
      <c r="G14" s="56" t="s">
        <v>352</v>
      </c>
      <c r="H14" s="271" t="s">
        <v>345</v>
      </c>
      <c r="I14" s="271" t="s">
        <v>300</v>
      </c>
      <c r="J14" s="59">
        <f t="shared" si="8"/>
        <v>2</v>
      </c>
      <c r="K14" s="59">
        <f t="shared" si="9"/>
        <v>3</v>
      </c>
      <c r="L14" s="57">
        <f t="shared" si="10"/>
        <v>6</v>
      </c>
      <c r="M14" s="271" t="str">
        <f>VLOOKUP(K14,'MapadeCalor (2)'!$B$2:$G$6,J14+1,0)</f>
        <v>MEDIO</v>
      </c>
      <c r="N14" s="58" t="s">
        <v>353</v>
      </c>
      <c r="O14" s="56" t="s">
        <v>302</v>
      </c>
      <c r="P14" s="56" t="s">
        <v>308</v>
      </c>
      <c r="Q14" s="56" t="s">
        <v>269</v>
      </c>
      <c r="R14" s="59">
        <f t="shared" si="0"/>
        <v>15</v>
      </c>
      <c r="S14" s="59">
        <f t="shared" si="1"/>
        <v>5</v>
      </c>
      <c r="T14" s="59">
        <f t="shared" si="2"/>
        <v>0</v>
      </c>
      <c r="U14" s="59">
        <f t="shared" si="3"/>
        <v>20</v>
      </c>
      <c r="V14" s="271" t="str">
        <f>IF(U14=0,"Sin control",(IF(U14&lt;19,"Control Débil",(IF(((U14&gt;=20)*AND(U14&lt;29)),"Control Adecuado",IF(U14&gt;=30,"Control Fuerte","Error"))))))</f>
        <v>Control Adecuado</v>
      </c>
      <c r="W14" s="271" t="str">
        <f>IF(Q14="Probabilidad","Cambie el valor de la probabilidad",(IF(Q14="Impacto","Cambie el valor del impacto",(IF(Q14="Ambos","Cambie probabilidad e impacto","Sin Acción")))))</f>
        <v>Cambie el valor de la probabilidad</v>
      </c>
      <c r="X14" s="66" t="s">
        <v>354</v>
      </c>
      <c r="Y14" s="271"/>
      <c r="Z14" s="271"/>
      <c r="AA14" s="59">
        <f t="shared" si="11"/>
        <v>0</v>
      </c>
      <c r="AB14" s="59">
        <f t="shared" si="6"/>
        <v>0</v>
      </c>
      <c r="AC14" s="59">
        <f t="shared" si="7"/>
        <v>0</v>
      </c>
      <c r="AD14" s="61" t="e">
        <f>VLOOKUP(AB14,'MapadeCalor (2)'!$B$2:$G$6,AA14+1,0)</f>
        <v>#N/A</v>
      </c>
      <c r="AE14" s="83" t="s">
        <v>855</v>
      </c>
      <c r="AF14" s="271" t="s">
        <v>856</v>
      </c>
      <c r="AH14" s="62" t="s">
        <v>355</v>
      </c>
      <c r="AI14" s="62" t="s">
        <v>356</v>
      </c>
    </row>
    <row r="15" spans="1:38" ht="126.75" customHeight="1" x14ac:dyDescent="0.25">
      <c r="B15" s="54">
        <v>8</v>
      </c>
      <c r="C15" s="55" t="s">
        <v>355</v>
      </c>
      <c r="D15" s="56" t="s">
        <v>349</v>
      </c>
      <c r="E15" s="56" t="s">
        <v>357</v>
      </c>
      <c r="F15" s="68" t="s">
        <v>358</v>
      </c>
      <c r="G15" s="69" t="s">
        <v>359</v>
      </c>
      <c r="H15" s="271" t="s">
        <v>345</v>
      </c>
      <c r="I15" s="271" t="s">
        <v>300</v>
      </c>
      <c r="J15" s="59">
        <f t="shared" si="8"/>
        <v>2</v>
      </c>
      <c r="K15" s="59">
        <f t="shared" si="9"/>
        <v>3</v>
      </c>
      <c r="L15" s="57">
        <f t="shared" si="10"/>
        <v>6</v>
      </c>
      <c r="M15" s="271" t="str">
        <f>VLOOKUP(K15,'MapadeCalor (2)'!$B$2:$G$6,J15+1,0)</f>
        <v>MEDIO</v>
      </c>
      <c r="N15" s="67" t="s">
        <v>360</v>
      </c>
      <c r="O15" s="56" t="s">
        <v>302</v>
      </c>
      <c r="P15" s="56" t="s">
        <v>308</v>
      </c>
      <c r="Q15" s="56" t="s">
        <v>269</v>
      </c>
      <c r="R15" s="59">
        <f t="shared" si="0"/>
        <v>15</v>
      </c>
      <c r="S15" s="59">
        <f t="shared" si="1"/>
        <v>5</v>
      </c>
      <c r="T15" s="59">
        <f t="shared" si="2"/>
        <v>0</v>
      </c>
      <c r="U15" s="59">
        <f t="shared" si="3"/>
        <v>20</v>
      </c>
      <c r="V15" s="271" t="str">
        <f t="shared" si="4"/>
        <v>Control Adecuado</v>
      </c>
      <c r="W15" s="271" t="str">
        <f t="shared" si="5"/>
        <v>Cambie el valor de la probabilidad</v>
      </c>
      <c r="X15" s="66" t="s">
        <v>361</v>
      </c>
      <c r="Y15" s="271"/>
      <c r="Z15" s="271"/>
      <c r="AA15" s="59">
        <f t="shared" si="11"/>
        <v>0</v>
      </c>
      <c r="AB15" s="59">
        <f t="shared" si="6"/>
        <v>0</v>
      </c>
      <c r="AC15" s="59">
        <f t="shared" si="7"/>
        <v>0</v>
      </c>
      <c r="AD15" s="61" t="e">
        <f>VLOOKUP(AB15,'MapadeCalor (2)'!$B$2:$G$6,AA15+1,0)</f>
        <v>#N/A</v>
      </c>
      <c r="AE15" s="56" t="s">
        <v>857</v>
      </c>
      <c r="AF15" s="271" t="s">
        <v>856</v>
      </c>
      <c r="AI15" s="62" t="s">
        <v>362</v>
      </c>
    </row>
    <row r="16" spans="1:38" ht="234.75" customHeight="1" x14ac:dyDescent="0.25">
      <c r="A16" s="70"/>
      <c r="B16" s="54">
        <v>9</v>
      </c>
      <c r="C16" s="55" t="s">
        <v>315</v>
      </c>
      <c r="D16" s="56" t="s">
        <v>349</v>
      </c>
      <c r="E16" s="56" t="s">
        <v>363</v>
      </c>
      <c r="F16" s="69" t="s">
        <v>364</v>
      </c>
      <c r="G16" s="69" t="s">
        <v>365</v>
      </c>
      <c r="H16" s="271" t="s">
        <v>299</v>
      </c>
      <c r="I16" s="271" t="s">
        <v>336</v>
      </c>
      <c r="J16" s="59">
        <f t="shared" si="8"/>
        <v>4</v>
      </c>
      <c r="K16" s="59">
        <f t="shared" si="9"/>
        <v>4</v>
      </c>
      <c r="L16" s="57">
        <f t="shared" si="10"/>
        <v>16</v>
      </c>
      <c r="M16" s="271" t="str">
        <f>VLOOKUP(K16,'MapadeCalor (2)'!$B$2:$G$6,J16+1,0)</f>
        <v>MUY ALTO</v>
      </c>
      <c r="N16" s="58" t="s">
        <v>366</v>
      </c>
      <c r="O16" s="56" t="s">
        <v>302</v>
      </c>
      <c r="P16" s="56" t="s">
        <v>308</v>
      </c>
      <c r="Q16" s="56" t="s">
        <v>269</v>
      </c>
      <c r="R16" s="59">
        <f t="shared" si="0"/>
        <v>15</v>
      </c>
      <c r="S16" s="59">
        <f t="shared" si="1"/>
        <v>5</v>
      </c>
      <c r="T16" s="59">
        <f t="shared" si="2"/>
        <v>0</v>
      </c>
      <c r="U16" s="59">
        <f t="shared" si="3"/>
        <v>20</v>
      </c>
      <c r="V16" s="271" t="str">
        <f t="shared" si="4"/>
        <v>Control Adecuado</v>
      </c>
      <c r="W16" s="271" t="str">
        <f t="shared" si="5"/>
        <v>Cambie el valor de la probabilidad</v>
      </c>
      <c r="X16" s="58" t="s">
        <v>858</v>
      </c>
      <c r="Y16" s="271"/>
      <c r="Z16" s="271"/>
      <c r="AA16" s="59">
        <f t="shared" si="11"/>
        <v>0</v>
      </c>
      <c r="AB16" s="59">
        <f t="shared" si="6"/>
        <v>0</v>
      </c>
      <c r="AC16" s="59">
        <f t="shared" si="7"/>
        <v>0</v>
      </c>
      <c r="AD16" s="61" t="e">
        <f>VLOOKUP(AB16,'MapadeCalor (2)'!$B$2:$G$6,AA16+1,0)</f>
        <v>#N/A</v>
      </c>
      <c r="AE16" s="83" t="s">
        <v>859</v>
      </c>
      <c r="AF16" s="271" t="s">
        <v>856</v>
      </c>
      <c r="AI16" s="62" t="s">
        <v>367</v>
      </c>
    </row>
    <row r="17" spans="1:35" ht="322.5" customHeight="1" x14ac:dyDescent="0.25">
      <c r="B17" s="54">
        <v>10</v>
      </c>
      <c r="C17" s="55" t="s">
        <v>315</v>
      </c>
      <c r="D17" s="56" t="s">
        <v>349</v>
      </c>
      <c r="E17" s="56" t="s">
        <v>368</v>
      </c>
      <c r="F17" s="56" t="s">
        <v>369</v>
      </c>
      <c r="G17" s="69" t="s">
        <v>370</v>
      </c>
      <c r="H17" s="271" t="s">
        <v>371</v>
      </c>
      <c r="I17" s="271" t="s">
        <v>300</v>
      </c>
      <c r="J17" s="59">
        <f t="shared" si="8"/>
        <v>1</v>
      </c>
      <c r="K17" s="59">
        <f t="shared" si="9"/>
        <v>3</v>
      </c>
      <c r="L17" s="57">
        <f t="shared" si="10"/>
        <v>3</v>
      </c>
      <c r="M17" s="271" t="str">
        <f>VLOOKUP(K17,'MapadeCalor (2)'!$B$2:$G$6,J17+1,0)</f>
        <v>BAJO</v>
      </c>
      <c r="N17" s="58" t="s">
        <v>372</v>
      </c>
      <c r="O17" s="56" t="s">
        <v>317</v>
      </c>
      <c r="P17" s="56" t="s">
        <v>308</v>
      </c>
      <c r="Q17" s="56" t="s">
        <v>269</v>
      </c>
      <c r="R17" s="59">
        <f t="shared" si="0"/>
        <v>20</v>
      </c>
      <c r="S17" s="59">
        <f t="shared" si="1"/>
        <v>5</v>
      </c>
      <c r="T17" s="59">
        <f t="shared" si="2"/>
        <v>0</v>
      </c>
      <c r="U17" s="59">
        <f t="shared" si="3"/>
        <v>25</v>
      </c>
      <c r="V17" s="271" t="str">
        <f t="shared" si="4"/>
        <v>Control Adecuado</v>
      </c>
      <c r="W17" s="271" t="str">
        <f t="shared" si="5"/>
        <v>Cambie el valor de la probabilidad</v>
      </c>
      <c r="X17" s="66" t="s">
        <v>373</v>
      </c>
      <c r="Y17" s="271"/>
      <c r="Z17" s="271"/>
      <c r="AA17" s="59">
        <f t="shared" si="11"/>
        <v>0</v>
      </c>
      <c r="AB17" s="59">
        <f t="shared" si="6"/>
        <v>0</v>
      </c>
      <c r="AC17" s="59">
        <f t="shared" si="7"/>
        <v>0</v>
      </c>
      <c r="AD17" s="61" t="e">
        <f>VLOOKUP(AB17,'MapadeCalor (2)'!$B$2:$G$6,AA17+1,0)</f>
        <v>#N/A</v>
      </c>
      <c r="AE17" s="83" t="s">
        <v>860</v>
      </c>
      <c r="AF17" s="271" t="s">
        <v>856</v>
      </c>
      <c r="AI17" s="62" t="s">
        <v>295</v>
      </c>
    </row>
    <row r="18" spans="1:35" ht="318.75" x14ac:dyDescent="0.25">
      <c r="A18" s="70"/>
      <c r="B18" s="54">
        <v>11</v>
      </c>
      <c r="C18" s="55" t="s">
        <v>315</v>
      </c>
      <c r="D18" s="56" t="s">
        <v>349</v>
      </c>
      <c r="E18" s="56" t="s">
        <v>374</v>
      </c>
      <c r="F18" s="56" t="s">
        <v>375</v>
      </c>
      <c r="G18" s="56" t="s">
        <v>376</v>
      </c>
      <c r="H18" s="271" t="s">
        <v>299</v>
      </c>
      <c r="I18" s="271" t="s">
        <v>336</v>
      </c>
      <c r="J18" s="59">
        <f t="shared" si="8"/>
        <v>4</v>
      </c>
      <c r="K18" s="59">
        <f t="shared" si="9"/>
        <v>4</v>
      </c>
      <c r="L18" s="57">
        <f t="shared" si="10"/>
        <v>16</v>
      </c>
      <c r="M18" s="271" t="str">
        <f>VLOOKUP(K18,'MapadeCalor (2)'!$B$2:$G$6,J18+1,0)</f>
        <v>MUY ALTO</v>
      </c>
      <c r="N18" s="58" t="s">
        <v>377</v>
      </c>
      <c r="O18" s="56" t="s">
        <v>302</v>
      </c>
      <c r="P18" s="56" t="s">
        <v>308</v>
      </c>
      <c r="Q18" s="56" t="s">
        <v>269</v>
      </c>
      <c r="R18" s="59">
        <f t="shared" si="0"/>
        <v>15</v>
      </c>
      <c r="S18" s="59">
        <f t="shared" si="1"/>
        <v>5</v>
      </c>
      <c r="T18" s="59">
        <f t="shared" si="2"/>
        <v>0</v>
      </c>
      <c r="U18" s="59">
        <f t="shared" si="3"/>
        <v>20</v>
      </c>
      <c r="V18" s="271" t="str">
        <f t="shared" si="4"/>
        <v>Control Adecuado</v>
      </c>
      <c r="W18" s="271" t="str">
        <f t="shared" si="5"/>
        <v>Cambie el valor de la probabilidad</v>
      </c>
      <c r="X18" s="58" t="s">
        <v>378</v>
      </c>
      <c r="Y18" s="271"/>
      <c r="Z18" s="271"/>
      <c r="AA18" s="59">
        <f t="shared" si="11"/>
        <v>0</v>
      </c>
      <c r="AB18" s="59">
        <f t="shared" si="6"/>
        <v>0</v>
      </c>
      <c r="AC18" s="59">
        <f t="shared" si="7"/>
        <v>0</v>
      </c>
      <c r="AD18" s="61" t="e">
        <f>VLOOKUP(AB18,'MapadeCalor (2)'!$B$2:$G$6,AA18+1,0)</f>
        <v>#N/A</v>
      </c>
      <c r="AE18" s="272" t="s">
        <v>861</v>
      </c>
      <c r="AF18" s="271" t="s">
        <v>856</v>
      </c>
      <c r="AI18" s="62" t="s">
        <v>379</v>
      </c>
    </row>
    <row r="19" spans="1:35" ht="96" customHeight="1" x14ac:dyDescent="0.25">
      <c r="B19" s="54">
        <v>12</v>
      </c>
      <c r="C19" s="72" t="s">
        <v>294</v>
      </c>
      <c r="D19" s="271" t="s">
        <v>380</v>
      </c>
      <c r="E19" s="447" t="s">
        <v>381</v>
      </c>
      <c r="F19" s="58" t="s">
        <v>382</v>
      </c>
      <c r="G19" s="58" t="s">
        <v>383</v>
      </c>
      <c r="H19" s="271" t="s">
        <v>384</v>
      </c>
      <c r="I19" s="271" t="s">
        <v>300</v>
      </c>
      <c r="J19" s="59">
        <f t="shared" si="8"/>
        <v>5</v>
      </c>
      <c r="K19" s="59">
        <f t="shared" si="9"/>
        <v>3</v>
      </c>
      <c r="L19" s="57">
        <f t="shared" si="10"/>
        <v>15</v>
      </c>
      <c r="M19" s="271" t="str">
        <f>VLOOKUP(K19,'MapadeCalor (2)'!$B$2:$G$6,J19+1,0)</f>
        <v>MUY ALTO</v>
      </c>
      <c r="N19" s="58" t="s">
        <v>385</v>
      </c>
      <c r="O19" s="56" t="s">
        <v>302</v>
      </c>
      <c r="P19" s="56" t="s">
        <v>308</v>
      </c>
      <c r="Q19" s="56" t="s">
        <v>269</v>
      </c>
      <c r="R19" s="59">
        <f t="shared" si="0"/>
        <v>15</v>
      </c>
      <c r="S19" s="59">
        <f t="shared" si="1"/>
        <v>5</v>
      </c>
      <c r="T19" s="59">
        <f t="shared" si="2"/>
        <v>0</v>
      </c>
      <c r="U19" s="59">
        <f t="shared" si="3"/>
        <v>20</v>
      </c>
      <c r="V19" s="271" t="str">
        <f t="shared" si="4"/>
        <v>Control Adecuado</v>
      </c>
      <c r="W19" s="271" t="str">
        <f t="shared" si="5"/>
        <v>Cambie el valor de la probabilidad</v>
      </c>
      <c r="X19" s="58" t="s">
        <v>386</v>
      </c>
      <c r="Y19" s="271"/>
      <c r="Z19" s="271"/>
      <c r="AA19" s="59">
        <f t="shared" si="11"/>
        <v>0</v>
      </c>
      <c r="AB19" s="59">
        <f t="shared" si="6"/>
        <v>0</v>
      </c>
      <c r="AC19" s="59">
        <f t="shared" si="7"/>
        <v>0</v>
      </c>
      <c r="AD19" s="61" t="e">
        <f>VLOOKUP(AB19,'MapadeCalor (2)'!$B$2:$G$6,AA19+1,0)</f>
        <v>#N/A</v>
      </c>
      <c r="AE19" s="73" t="s">
        <v>862</v>
      </c>
      <c r="AF19" s="74" t="s">
        <v>863</v>
      </c>
      <c r="AI19" s="62" t="s">
        <v>349</v>
      </c>
    </row>
    <row r="20" spans="1:35" ht="92.25" customHeight="1" x14ac:dyDescent="0.25">
      <c r="B20" s="54">
        <v>13</v>
      </c>
      <c r="C20" s="72" t="s">
        <v>341</v>
      </c>
      <c r="D20" s="271" t="s">
        <v>380</v>
      </c>
      <c r="E20" s="448"/>
      <c r="F20" s="58" t="s">
        <v>387</v>
      </c>
      <c r="G20" s="58" t="s">
        <v>388</v>
      </c>
      <c r="H20" s="271" t="s">
        <v>371</v>
      </c>
      <c r="I20" s="271" t="s">
        <v>300</v>
      </c>
      <c r="J20" s="59">
        <f t="shared" si="8"/>
        <v>1</v>
      </c>
      <c r="K20" s="59">
        <f t="shared" si="9"/>
        <v>3</v>
      </c>
      <c r="L20" s="57">
        <f t="shared" si="10"/>
        <v>3</v>
      </c>
      <c r="M20" s="271" t="str">
        <f>VLOOKUP(K20,'MapadeCalor (2)'!$B$2:$G$6,J20+1,0)</f>
        <v>BAJO</v>
      </c>
      <c r="N20" s="58" t="s">
        <v>389</v>
      </c>
      <c r="O20" s="56" t="s">
        <v>302</v>
      </c>
      <c r="P20" s="56" t="s">
        <v>308</v>
      </c>
      <c r="Q20" s="56" t="s">
        <v>270</v>
      </c>
      <c r="R20" s="59">
        <f t="shared" si="0"/>
        <v>15</v>
      </c>
      <c r="S20" s="59">
        <f t="shared" si="1"/>
        <v>5</v>
      </c>
      <c r="T20" s="59">
        <f t="shared" si="2"/>
        <v>0</v>
      </c>
      <c r="U20" s="59">
        <f t="shared" si="3"/>
        <v>20</v>
      </c>
      <c r="V20" s="271" t="str">
        <f t="shared" si="4"/>
        <v>Control Adecuado</v>
      </c>
      <c r="W20" s="271" t="str">
        <f t="shared" si="5"/>
        <v>Cambie el valor del impacto</v>
      </c>
      <c r="X20" s="58" t="s">
        <v>390</v>
      </c>
      <c r="Y20" s="271"/>
      <c r="Z20" s="271"/>
      <c r="AA20" s="59">
        <f t="shared" si="11"/>
        <v>0</v>
      </c>
      <c r="AB20" s="59">
        <f t="shared" si="6"/>
        <v>0</v>
      </c>
      <c r="AC20" s="59">
        <f t="shared" si="7"/>
        <v>0</v>
      </c>
      <c r="AD20" s="61" t="e">
        <f>VLOOKUP(AB20,'MapadeCalor (2)'!$B$2:$G$6,AA20+1,0)</f>
        <v>#N/A</v>
      </c>
      <c r="AE20" s="73" t="s">
        <v>864</v>
      </c>
      <c r="AF20" s="74" t="s">
        <v>865</v>
      </c>
      <c r="AI20" s="62" t="s">
        <v>380</v>
      </c>
    </row>
    <row r="21" spans="1:35" ht="112.5" customHeight="1" x14ac:dyDescent="0.25">
      <c r="A21" s="70"/>
      <c r="B21" s="54">
        <v>14</v>
      </c>
      <c r="C21" s="72" t="s">
        <v>294</v>
      </c>
      <c r="D21" s="271" t="s">
        <v>380</v>
      </c>
      <c r="E21" s="58" t="s">
        <v>391</v>
      </c>
      <c r="F21" s="75" t="s">
        <v>392</v>
      </c>
      <c r="G21" s="75" t="s">
        <v>393</v>
      </c>
      <c r="H21" s="271" t="s">
        <v>299</v>
      </c>
      <c r="I21" s="271" t="s">
        <v>300</v>
      </c>
      <c r="J21" s="59">
        <f t="shared" si="8"/>
        <v>4</v>
      </c>
      <c r="K21" s="59">
        <f t="shared" si="9"/>
        <v>3</v>
      </c>
      <c r="L21" s="57">
        <f t="shared" si="10"/>
        <v>12</v>
      </c>
      <c r="M21" s="271" t="str">
        <f>VLOOKUP(K21,'MapadeCalor (2)'!$B$2:$G$6,J21+1,0)</f>
        <v>MUY ALTO</v>
      </c>
      <c r="N21" s="58" t="s">
        <v>394</v>
      </c>
      <c r="O21" s="56" t="s">
        <v>302</v>
      </c>
      <c r="P21" s="56" t="s">
        <v>308</v>
      </c>
      <c r="Q21" s="56" t="s">
        <v>329</v>
      </c>
      <c r="R21" s="59">
        <f t="shared" si="0"/>
        <v>15</v>
      </c>
      <c r="S21" s="59">
        <f t="shared" si="1"/>
        <v>5</v>
      </c>
      <c r="T21" s="59">
        <f t="shared" si="2"/>
        <v>10</v>
      </c>
      <c r="U21" s="59">
        <f t="shared" si="3"/>
        <v>30</v>
      </c>
      <c r="V21" s="271" t="str">
        <f t="shared" si="4"/>
        <v>Control Fuerte</v>
      </c>
      <c r="W21" s="271" t="str">
        <f t="shared" si="5"/>
        <v>Cambie probabilidad e impacto</v>
      </c>
      <c r="X21" s="58" t="s">
        <v>395</v>
      </c>
      <c r="Y21" s="271"/>
      <c r="Z21" s="271"/>
      <c r="AA21" s="59">
        <f t="shared" si="11"/>
        <v>0</v>
      </c>
      <c r="AB21" s="59">
        <f t="shared" si="6"/>
        <v>0</v>
      </c>
      <c r="AC21" s="59">
        <f t="shared" si="7"/>
        <v>0</v>
      </c>
      <c r="AD21" s="61" t="e">
        <f>VLOOKUP(AB21,'MapadeCalor (2)'!$B$2:$G$6,AA21+1,0)</f>
        <v>#N/A</v>
      </c>
      <c r="AE21" s="73" t="s">
        <v>866</v>
      </c>
      <c r="AF21" s="74" t="s">
        <v>863</v>
      </c>
      <c r="AI21" s="62" t="s">
        <v>318</v>
      </c>
    </row>
    <row r="22" spans="1:35" ht="72" customHeight="1" x14ac:dyDescent="0.25">
      <c r="B22" s="54">
        <v>15</v>
      </c>
      <c r="C22" s="72" t="s">
        <v>331</v>
      </c>
      <c r="D22" s="271" t="s">
        <v>380</v>
      </c>
      <c r="E22" s="67" t="s">
        <v>396</v>
      </c>
      <c r="F22" s="75" t="s">
        <v>397</v>
      </c>
      <c r="G22" s="75" t="s">
        <v>398</v>
      </c>
      <c r="H22" s="271" t="s">
        <v>312</v>
      </c>
      <c r="I22" s="271" t="s">
        <v>336</v>
      </c>
      <c r="J22" s="59">
        <f t="shared" si="8"/>
        <v>3</v>
      </c>
      <c r="K22" s="59">
        <f t="shared" si="9"/>
        <v>4</v>
      </c>
      <c r="L22" s="57">
        <f t="shared" si="10"/>
        <v>12</v>
      </c>
      <c r="M22" s="271" t="str">
        <f>VLOOKUP(K22,'MapadeCalor (2)'!$B$2:$G$6,J22+1,0)</f>
        <v>ALTO</v>
      </c>
      <c r="N22" s="58" t="s">
        <v>399</v>
      </c>
      <c r="O22" s="56" t="s">
        <v>302</v>
      </c>
      <c r="P22" s="56" t="s">
        <v>308</v>
      </c>
      <c r="Q22" s="56" t="s">
        <v>269</v>
      </c>
      <c r="R22" s="59">
        <f t="shared" si="0"/>
        <v>15</v>
      </c>
      <c r="S22" s="59">
        <f t="shared" si="1"/>
        <v>5</v>
      </c>
      <c r="T22" s="59">
        <f t="shared" si="2"/>
        <v>0</v>
      </c>
      <c r="U22" s="59">
        <f t="shared" si="3"/>
        <v>20</v>
      </c>
      <c r="V22" s="271" t="str">
        <f t="shared" si="4"/>
        <v>Control Adecuado</v>
      </c>
      <c r="W22" s="271" t="str">
        <f t="shared" si="5"/>
        <v>Cambie el valor de la probabilidad</v>
      </c>
      <c r="X22" s="58" t="s">
        <v>400</v>
      </c>
      <c r="Y22" s="271"/>
      <c r="Z22" s="271"/>
      <c r="AA22" s="59">
        <f t="shared" si="11"/>
        <v>0</v>
      </c>
      <c r="AB22" s="59">
        <f t="shared" si="6"/>
        <v>0</v>
      </c>
      <c r="AC22" s="59">
        <f t="shared" si="7"/>
        <v>0</v>
      </c>
      <c r="AD22" s="61" t="e">
        <f>VLOOKUP(AB22,'MapadeCalor (2)'!$B$2:$G$6,AA22+1,0)</f>
        <v>#N/A</v>
      </c>
      <c r="AE22" s="73" t="s">
        <v>867</v>
      </c>
      <c r="AF22" s="74" t="s">
        <v>863</v>
      </c>
      <c r="AI22" s="62" t="s">
        <v>401</v>
      </c>
    </row>
    <row r="23" spans="1:35" ht="76.5" x14ac:dyDescent="0.25">
      <c r="B23" s="54">
        <v>16</v>
      </c>
      <c r="C23" s="72" t="s">
        <v>355</v>
      </c>
      <c r="D23" s="271" t="s">
        <v>380</v>
      </c>
      <c r="E23" s="58" t="s">
        <v>402</v>
      </c>
      <c r="F23" s="75" t="s">
        <v>403</v>
      </c>
      <c r="G23" s="75" t="s">
        <v>383</v>
      </c>
      <c r="H23" s="271" t="s">
        <v>345</v>
      </c>
      <c r="I23" s="271" t="s">
        <v>336</v>
      </c>
      <c r="J23" s="59">
        <f t="shared" si="8"/>
        <v>2</v>
      </c>
      <c r="K23" s="59">
        <f t="shared" si="9"/>
        <v>4</v>
      </c>
      <c r="L23" s="57">
        <f t="shared" si="10"/>
        <v>8</v>
      </c>
      <c r="M23" s="271" t="str">
        <f>VLOOKUP(K23,'MapadeCalor (2)'!$B$2:$G$6,J23+1,0)</f>
        <v>ALTO</v>
      </c>
      <c r="N23" s="58" t="s">
        <v>404</v>
      </c>
      <c r="O23" s="56" t="s">
        <v>302</v>
      </c>
      <c r="P23" s="56" t="s">
        <v>303</v>
      </c>
      <c r="Q23" s="56" t="s">
        <v>270</v>
      </c>
      <c r="R23" s="59">
        <f t="shared" si="0"/>
        <v>15</v>
      </c>
      <c r="S23" s="59">
        <f t="shared" si="1"/>
        <v>10</v>
      </c>
      <c r="T23" s="59">
        <f t="shared" si="2"/>
        <v>0</v>
      </c>
      <c r="U23" s="59">
        <f t="shared" si="3"/>
        <v>25</v>
      </c>
      <c r="V23" s="271" t="str">
        <f t="shared" si="4"/>
        <v>Control Adecuado</v>
      </c>
      <c r="W23" s="271" t="str">
        <f t="shared" si="5"/>
        <v>Cambie el valor del impacto</v>
      </c>
      <c r="X23" s="58" t="s">
        <v>405</v>
      </c>
      <c r="Y23" s="271"/>
      <c r="Z23" s="271"/>
      <c r="AA23" s="59">
        <f t="shared" si="11"/>
        <v>0</v>
      </c>
      <c r="AB23" s="59">
        <f t="shared" si="6"/>
        <v>0</v>
      </c>
      <c r="AC23" s="59">
        <f t="shared" si="7"/>
        <v>0</v>
      </c>
      <c r="AD23" s="61" t="e">
        <f>VLOOKUP(AB23,'MapadeCalor (2)'!$B$2:$G$6,AA23+1,0)</f>
        <v>#N/A</v>
      </c>
      <c r="AE23" s="73" t="s">
        <v>868</v>
      </c>
      <c r="AF23" s="74" t="s">
        <v>863</v>
      </c>
      <c r="AI23" s="62" t="s">
        <v>406</v>
      </c>
    </row>
    <row r="24" spans="1:35" ht="183" customHeight="1" x14ac:dyDescent="0.25">
      <c r="B24" s="54">
        <v>17</v>
      </c>
      <c r="C24" s="273" t="s">
        <v>294</v>
      </c>
      <c r="D24" s="271" t="s">
        <v>380</v>
      </c>
      <c r="E24" s="83" t="s">
        <v>869</v>
      </c>
      <c r="F24" s="274" t="s">
        <v>870</v>
      </c>
      <c r="G24" s="274" t="s">
        <v>871</v>
      </c>
      <c r="H24" s="271" t="s">
        <v>312</v>
      </c>
      <c r="I24" s="271" t="s">
        <v>410</v>
      </c>
      <c r="J24" s="59">
        <f t="shared" si="8"/>
        <v>3</v>
      </c>
      <c r="K24" s="59">
        <f t="shared" si="9"/>
        <v>2</v>
      </c>
      <c r="L24" s="57">
        <f t="shared" si="10"/>
        <v>6</v>
      </c>
      <c r="M24" s="271" t="str">
        <f>VLOOKUP(K24,'MapadeCalor (2)'!$B$2:$G$6,J24+1,0)</f>
        <v>MEDIO</v>
      </c>
      <c r="N24" s="83" t="s">
        <v>872</v>
      </c>
      <c r="O24" s="56" t="s">
        <v>307</v>
      </c>
      <c r="P24" s="56" t="s">
        <v>308</v>
      </c>
      <c r="Q24" s="56" t="s">
        <v>329</v>
      </c>
      <c r="R24" s="59">
        <f t="shared" si="0"/>
        <v>5</v>
      </c>
      <c r="S24" s="59">
        <f t="shared" si="1"/>
        <v>5</v>
      </c>
      <c r="T24" s="59">
        <f t="shared" si="2"/>
        <v>10</v>
      </c>
      <c r="U24" s="59">
        <f t="shared" si="3"/>
        <v>20</v>
      </c>
      <c r="V24" s="271" t="str">
        <f t="shared" si="4"/>
        <v>Control Adecuado</v>
      </c>
      <c r="W24" s="271" t="str">
        <f t="shared" si="5"/>
        <v>Cambie probabilidad e impacto</v>
      </c>
      <c r="X24" s="58" t="s">
        <v>873</v>
      </c>
      <c r="Y24" s="271"/>
      <c r="Z24" s="271"/>
      <c r="AA24" s="59"/>
      <c r="AB24" s="59"/>
      <c r="AC24" s="59"/>
      <c r="AD24" s="61" t="e">
        <f>VLOOKUP(AB24,'MapadeCalor (2)'!$B$2:$G$6,AA24+1,0)</f>
        <v>#N/A</v>
      </c>
      <c r="AE24" s="56" t="s">
        <v>874</v>
      </c>
      <c r="AF24" s="271" t="s">
        <v>875</v>
      </c>
      <c r="AI24" s="62"/>
    </row>
    <row r="25" spans="1:35" ht="76.5" x14ac:dyDescent="0.25">
      <c r="B25" s="54">
        <v>18</v>
      </c>
      <c r="C25" s="273" t="s">
        <v>294</v>
      </c>
      <c r="D25" s="271" t="s">
        <v>380</v>
      </c>
      <c r="E25" s="83" t="s">
        <v>876</v>
      </c>
      <c r="F25" s="274" t="s">
        <v>877</v>
      </c>
      <c r="G25" s="83" t="s">
        <v>878</v>
      </c>
      <c r="H25" s="271" t="s">
        <v>299</v>
      </c>
      <c r="I25" s="271" t="s">
        <v>410</v>
      </c>
      <c r="J25" s="59">
        <f t="shared" si="8"/>
        <v>4</v>
      </c>
      <c r="K25" s="59">
        <f t="shared" si="9"/>
        <v>2</v>
      </c>
      <c r="L25" s="57">
        <f t="shared" si="10"/>
        <v>8</v>
      </c>
      <c r="M25" s="271" t="str">
        <f>VLOOKUP(K25,'MapadeCalor (2)'!$B$2:$G$6,J25+1,0)</f>
        <v>ALTO</v>
      </c>
      <c r="N25" s="83" t="s">
        <v>879</v>
      </c>
      <c r="O25" s="56" t="s">
        <v>302</v>
      </c>
      <c r="P25" s="56" t="s">
        <v>308</v>
      </c>
      <c r="Q25" s="56" t="s">
        <v>269</v>
      </c>
      <c r="R25" s="59">
        <f t="shared" si="0"/>
        <v>15</v>
      </c>
      <c r="S25" s="59">
        <f t="shared" si="1"/>
        <v>5</v>
      </c>
      <c r="T25" s="59">
        <f t="shared" si="2"/>
        <v>0</v>
      </c>
      <c r="U25" s="59">
        <f t="shared" si="3"/>
        <v>20</v>
      </c>
      <c r="V25" s="271" t="str">
        <f t="shared" si="4"/>
        <v>Control Adecuado</v>
      </c>
      <c r="W25" s="271" t="str">
        <f t="shared" si="5"/>
        <v>Cambie el valor de la probabilidad</v>
      </c>
      <c r="X25" s="60" t="s">
        <v>880</v>
      </c>
      <c r="Y25" s="271"/>
      <c r="Z25" s="271"/>
      <c r="AA25" s="59"/>
      <c r="AB25" s="59"/>
      <c r="AC25" s="59"/>
      <c r="AD25" s="61" t="e">
        <f>VLOOKUP(AB25,'MapadeCalor (2)'!$B$2:$G$6,AA25+1,0)</f>
        <v>#N/A</v>
      </c>
      <c r="AE25" s="56" t="s">
        <v>881</v>
      </c>
      <c r="AF25" s="271" t="s">
        <v>882</v>
      </c>
      <c r="AI25" s="62"/>
    </row>
    <row r="26" spans="1:35" ht="140.25" x14ac:dyDescent="0.25">
      <c r="B26" s="54">
        <v>19</v>
      </c>
      <c r="C26" s="273" t="s">
        <v>294</v>
      </c>
      <c r="D26" s="271" t="s">
        <v>380</v>
      </c>
      <c r="E26" s="83" t="s">
        <v>883</v>
      </c>
      <c r="F26" s="274" t="s">
        <v>884</v>
      </c>
      <c r="G26" s="274" t="s">
        <v>885</v>
      </c>
      <c r="H26" s="271" t="s">
        <v>299</v>
      </c>
      <c r="I26" s="271" t="s">
        <v>410</v>
      </c>
      <c r="J26" s="59">
        <f t="shared" si="8"/>
        <v>4</v>
      </c>
      <c r="K26" s="59">
        <f t="shared" si="9"/>
        <v>2</v>
      </c>
      <c r="L26" s="57">
        <f t="shared" si="10"/>
        <v>8</v>
      </c>
      <c r="M26" s="271" t="str">
        <f>VLOOKUP(K26,'MapadeCalor (2)'!$B$2:$G$6,J26+1,0)</f>
        <v>ALTO</v>
      </c>
      <c r="N26" s="83" t="s">
        <v>886</v>
      </c>
      <c r="O26" s="56" t="s">
        <v>317</v>
      </c>
      <c r="P26" s="56" t="s">
        <v>308</v>
      </c>
      <c r="Q26" s="56" t="s">
        <v>269</v>
      </c>
      <c r="R26" s="59">
        <f t="shared" si="0"/>
        <v>20</v>
      </c>
      <c r="S26" s="59">
        <f t="shared" si="1"/>
        <v>5</v>
      </c>
      <c r="T26" s="59">
        <f t="shared" si="2"/>
        <v>0</v>
      </c>
      <c r="U26" s="59">
        <f t="shared" si="3"/>
        <v>25</v>
      </c>
      <c r="V26" s="271" t="str">
        <f t="shared" si="4"/>
        <v>Control Adecuado</v>
      </c>
      <c r="W26" s="271" t="str">
        <f t="shared" si="5"/>
        <v>Cambie el valor de la probabilidad</v>
      </c>
      <c r="X26" s="60" t="s">
        <v>887</v>
      </c>
      <c r="Y26" s="271"/>
      <c r="Z26" s="271"/>
      <c r="AA26" s="59"/>
      <c r="AB26" s="59"/>
      <c r="AC26" s="59"/>
      <c r="AD26" s="61" t="e">
        <f>VLOOKUP(AB26,'MapadeCalor (2)'!$B$2:$G$6,AA26+1,0)</f>
        <v>#N/A</v>
      </c>
      <c r="AE26" s="56" t="s">
        <v>888</v>
      </c>
      <c r="AF26" s="271" t="s">
        <v>889</v>
      </c>
      <c r="AI26" s="62"/>
    </row>
    <row r="27" spans="1:35" ht="186.75" customHeight="1" x14ac:dyDescent="0.25">
      <c r="B27" s="54">
        <v>20</v>
      </c>
      <c r="C27" s="72" t="s">
        <v>315</v>
      </c>
      <c r="D27" s="271" t="s">
        <v>356</v>
      </c>
      <c r="E27" s="76" t="s">
        <v>407</v>
      </c>
      <c r="F27" s="77" t="s">
        <v>408</v>
      </c>
      <c r="G27" s="77" t="s">
        <v>409</v>
      </c>
      <c r="H27" s="271" t="s">
        <v>312</v>
      </c>
      <c r="I27" s="271" t="s">
        <v>410</v>
      </c>
      <c r="J27" s="59">
        <f t="shared" si="8"/>
        <v>3</v>
      </c>
      <c r="K27" s="59">
        <f t="shared" si="9"/>
        <v>2</v>
      </c>
      <c r="L27" s="57">
        <f t="shared" si="10"/>
        <v>6</v>
      </c>
      <c r="M27" s="271" t="str">
        <f>VLOOKUP(K27,'MapadeCalor (2)'!$B$2:$G$6,J27+1,0)</f>
        <v>MEDIO</v>
      </c>
      <c r="N27" s="58" t="s">
        <v>411</v>
      </c>
      <c r="O27" s="56" t="s">
        <v>302</v>
      </c>
      <c r="P27" s="56" t="s">
        <v>308</v>
      </c>
      <c r="Q27" s="56" t="s">
        <v>329</v>
      </c>
      <c r="R27" s="59">
        <f t="shared" si="0"/>
        <v>15</v>
      </c>
      <c r="S27" s="59">
        <f t="shared" si="1"/>
        <v>5</v>
      </c>
      <c r="T27" s="59">
        <f t="shared" si="2"/>
        <v>10</v>
      </c>
      <c r="U27" s="59">
        <f t="shared" si="3"/>
        <v>30</v>
      </c>
      <c r="V27" s="271" t="str">
        <f t="shared" si="4"/>
        <v>Control Fuerte</v>
      </c>
      <c r="W27" s="271" t="str">
        <f t="shared" si="5"/>
        <v>Cambie probabilidad e impacto</v>
      </c>
      <c r="X27" s="58" t="s">
        <v>412</v>
      </c>
      <c r="Y27" s="271"/>
      <c r="Z27" s="271"/>
      <c r="AA27" s="59">
        <f t="shared" si="11"/>
        <v>0</v>
      </c>
      <c r="AB27" s="59">
        <f t="shared" si="6"/>
        <v>0</v>
      </c>
      <c r="AC27" s="59">
        <f t="shared" si="7"/>
        <v>0</v>
      </c>
      <c r="AD27" s="61" t="e">
        <f>VLOOKUP(AB27,'MapadeCalor (2)'!$B$2:$G$6,AA27+1,0)</f>
        <v>#N/A</v>
      </c>
      <c r="AE27" s="275" t="s">
        <v>890</v>
      </c>
      <c r="AF27" s="276" t="s">
        <v>891</v>
      </c>
      <c r="AI27" s="62" t="s">
        <v>413</v>
      </c>
    </row>
    <row r="28" spans="1:35" ht="223.5" customHeight="1" x14ac:dyDescent="0.25">
      <c r="B28" s="54">
        <v>21</v>
      </c>
      <c r="C28" s="72" t="s">
        <v>315</v>
      </c>
      <c r="D28" s="271" t="s">
        <v>356</v>
      </c>
      <c r="E28" s="271" t="s">
        <v>414</v>
      </c>
      <c r="F28" s="56" t="s">
        <v>415</v>
      </c>
      <c r="G28" s="56" t="s">
        <v>416</v>
      </c>
      <c r="H28" s="271" t="s">
        <v>312</v>
      </c>
      <c r="I28" s="271" t="s">
        <v>410</v>
      </c>
      <c r="J28" s="59">
        <f t="shared" si="8"/>
        <v>3</v>
      </c>
      <c r="K28" s="59">
        <f t="shared" si="9"/>
        <v>2</v>
      </c>
      <c r="L28" s="57">
        <f t="shared" si="10"/>
        <v>6</v>
      </c>
      <c r="M28" s="271" t="str">
        <f>VLOOKUP(K28,'MapadeCalor (2)'!$B$2:$G$6,J28+1,0)</f>
        <v>MEDIO</v>
      </c>
      <c r="N28" s="58" t="s">
        <v>417</v>
      </c>
      <c r="O28" s="56" t="s">
        <v>302</v>
      </c>
      <c r="P28" s="56" t="s">
        <v>308</v>
      </c>
      <c r="Q28" s="56" t="s">
        <v>329</v>
      </c>
      <c r="R28" s="59">
        <f t="shared" si="0"/>
        <v>15</v>
      </c>
      <c r="S28" s="59">
        <f t="shared" si="1"/>
        <v>5</v>
      </c>
      <c r="T28" s="59">
        <f t="shared" si="2"/>
        <v>10</v>
      </c>
      <c r="U28" s="59">
        <f t="shared" si="3"/>
        <v>30</v>
      </c>
      <c r="V28" s="271" t="str">
        <f t="shared" si="4"/>
        <v>Control Fuerte</v>
      </c>
      <c r="W28" s="271" t="str">
        <f t="shared" si="5"/>
        <v>Cambie probabilidad e impacto</v>
      </c>
      <c r="X28" s="66" t="s">
        <v>418</v>
      </c>
      <c r="Y28" s="271"/>
      <c r="Z28" s="271"/>
      <c r="AA28" s="59">
        <f t="shared" si="11"/>
        <v>0</v>
      </c>
      <c r="AB28" s="59">
        <f t="shared" si="6"/>
        <v>0</v>
      </c>
      <c r="AC28" s="59">
        <f t="shared" si="7"/>
        <v>0</v>
      </c>
      <c r="AD28" s="61" t="e">
        <f>VLOOKUP(AB28,'MapadeCalor (2)'!$B$2:$G$6,AA28+1,0)</f>
        <v>#N/A</v>
      </c>
      <c r="AE28" s="275" t="s">
        <v>892</v>
      </c>
      <c r="AF28" s="276" t="s">
        <v>891</v>
      </c>
    </row>
    <row r="29" spans="1:35" ht="111.75" customHeight="1" x14ac:dyDescent="0.25">
      <c r="B29" s="54">
        <v>22</v>
      </c>
      <c r="C29" s="72" t="s">
        <v>315</v>
      </c>
      <c r="D29" s="271" t="s">
        <v>356</v>
      </c>
      <c r="E29" s="56" t="s">
        <v>419</v>
      </c>
      <c r="F29" s="56" t="s">
        <v>420</v>
      </c>
      <c r="G29" s="78" t="s">
        <v>421</v>
      </c>
      <c r="H29" s="271" t="s">
        <v>345</v>
      </c>
      <c r="I29" s="271" t="s">
        <v>410</v>
      </c>
      <c r="J29" s="59">
        <f t="shared" si="8"/>
        <v>2</v>
      </c>
      <c r="K29" s="59">
        <f t="shared" si="9"/>
        <v>2</v>
      </c>
      <c r="L29" s="57">
        <f t="shared" si="10"/>
        <v>4</v>
      </c>
      <c r="M29" s="271" t="str">
        <f>VLOOKUP(K29,'MapadeCalor (2)'!$B$2:$G$6,J29+1,0)</f>
        <v>BAJO</v>
      </c>
      <c r="N29" s="79" t="s">
        <v>422</v>
      </c>
      <c r="O29" s="56" t="s">
        <v>302</v>
      </c>
      <c r="P29" s="56" t="s">
        <v>308</v>
      </c>
      <c r="Q29" s="56" t="s">
        <v>329</v>
      </c>
      <c r="R29" s="59">
        <f t="shared" si="0"/>
        <v>15</v>
      </c>
      <c r="S29" s="59">
        <f t="shared" si="1"/>
        <v>5</v>
      </c>
      <c r="T29" s="59">
        <f t="shared" si="2"/>
        <v>10</v>
      </c>
      <c r="U29" s="59">
        <f t="shared" si="3"/>
        <v>30</v>
      </c>
      <c r="V29" s="271" t="str">
        <f t="shared" si="4"/>
        <v>Control Fuerte</v>
      </c>
      <c r="W29" s="271" t="str">
        <f t="shared" si="5"/>
        <v>Cambie probabilidad e impacto</v>
      </c>
      <c r="X29" s="66" t="s">
        <v>423</v>
      </c>
      <c r="Y29" s="271"/>
      <c r="Z29" s="271"/>
      <c r="AA29" s="59">
        <f t="shared" si="11"/>
        <v>0</v>
      </c>
      <c r="AB29" s="59">
        <f t="shared" si="6"/>
        <v>0</v>
      </c>
      <c r="AC29" s="59">
        <f t="shared" si="7"/>
        <v>0</v>
      </c>
      <c r="AD29" s="61" t="e">
        <f>VLOOKUP(AB29,'MapadeCalor (2)'!$B$2:$G$6,AA29+1,0)</f>
        <v>#N/A</v>
      </c>
      <c r="AE29" s="56" t="s">
        <v>893</v>
      </c>
      <c r="AF29" s="276" t="s">
        <v>891</v>
      </c>
    </row>
    <row r="30" spans="1:35" ht="86.25" customHeight="1" x14ac:dyDescent="0.25">
      <c r="B30" s="54">
        <v>23</v>
      </c>
      <c r="C30" s="72" t="s">
        <v>315</v>
      </c>
      <c r="D30" s="271" t="s">
        <v>379</v>
      </c>
      <c r="E30" s="56" t="s">
        <v>424</v>
      </c>
      <c r="F30" s="56" t="s">
        <v>425</v>
      </c>
      <c r="G30" s="56" t="s">
        <v>426</v>
      </c>
      <c r="H30" s="271" t="s">
        <v>345</v>
      </c>
      <c r="I30" s="271" t="s">
        <v>336</v>
      </c>
      <c r="J30" s="59">
        <f t="shared" si="8"/>
        <v>2</v>
      </c>
      <c r="K30" s="59">
        <f t="shared" si="9"/>
        <v>4</v>
      </c>
      <c r="L30" s="57">
        <f t="shared" si="10"/>
        <v>8</v>
      </c>
      <c r="M30" s="271" t="str">
        <f>VLOOKUP(K30,'MapadeCalor (2)'!$B$2:$G$6,J30+1,0)</f>
        <v>ALTO</v>
      </c>
      <c r="N30" s="58" t="s">
        <v>427</v>
      </c>
      <c r="O30" s="56" t="s">
        <v>302</v>
      </c>
      <c r="P30" s="56" t="s">
        <v>308</v>
      </c>
      <c r="Q30" s="56" t="s">
        <v>269</v>
      </c>
      <c r="R30" s="59">
        <f t="shared" si="0"/>
        <v>15</v>
      </c>
      <c r="S30" s="59">
        <f t="shared" si="1"/>
        <v>5</v>
      </c>
      <c r="T30" s="59">
        <f t="shared" si="2"/>
        <v>0</v>
      </c>
      <c r="U30" s="59">
        <f t="shared" si="3"/>
        <v>20</v>
      </c>
      <c r="V30" s="271" t="str">
        <f t="shared" si="4"/>
        <v>Control Adecuado</v>
      </c>
      <c r="W30" s="271" t="str">
        <f t="shared" si="5"/>
        <v>Cambie el valor de la probabilidad</v>
      </c>
      <c r="X30" s="58" t="s">
        <v>428</v>
      </c>
      <c r="Y30" s="271"/>
      <c r="Z30" s="271"/>
      <c r="AA30" s="59">
        <f t="shared" si="11"/>
        <v>0</v>
      </c>
      <c r="AB30" s="59">
        <f t="shared" si="6"/>
        <v>0</v>
      </c>
      <c r="AC30" s="59">
        <f t="shared" si="7"/>
        <v>0</v>
      </c>
      <c r="AD30" s="61" t="e">
        <f>VLOOKUP(AB30,'MapadeCalor (2)'!$B$2:$G$6,AA30+1,0)</f>
        <v>#N/A</v>
      </c>
      <c r="AE30" s="56" t="s">
        <v>894</v>
      </c>
      <c r="AF30" s="271" t="s">
        <v>895</v>
      </c>
    </row>
    <row r="31" spans="1:35" ht="139.5" customHeight="1" x14ac:dyDescent="0.25">
      <c r="B31" s="54">
        <v>24</v>
      </c>
      <c r="C31" s="72" t="s">
        <v>315</v>
      </c>
      <c r="D31" s="271" t="s">
        <v>379</v>
      </c>
      <c r="E31" s="56" t="s">
        <v>429</v>
      </c>
      <c r="F31" s="56" t="s">
        <v>430</v>
      </c>
      <c r="G31" s="56" t="s">
        <v>431</v>
      </c>
      <c r="H31" s="271" t="s">
        <v>312</v>
      </c>
      <c r="I31" s="271" t="s">
        <v>300</v>
      </c>
      <c r="J31" s="59">
        <f t="shared" si="8"/>
        <v>3</v>
      </c>
      <c r="K31" s="59">
        <f t="shared" si="9"/>
        <v>3</v>
      </c>
      <c r="L31" s="57">
        <f t="shared" si="10"/>
        <v>9</v>
      </c>
      <c r="M31" s="271" t="str">
        <f>VLOOKUP(K31,'MapadeCalor (2)'!$B$2:$G$6,J31+1,0)</f>
        <v>ALTO</v>
      </c>
      <c r="N31" s="58" t="s">
        <v>432</v>
      </c>
      <c r="O31" s="56" t="s">
        <v>302</v>
      </c>
      <c r="P31" s="56" t="s">
        <v>303</v>
      </c>
      <c r="Q31" s="56" t="s">
        <v>269</v>
      </c>
      <c r="R31" s="59">
        <f t="shared" si="0"/>
        <v>15</v>
      </c>
      <c r="S31" s="59">
        <f t="shared" si="1"/>
        <v>10</v>
      </c>
      <c r="T31" s="59">
        <f t="shared" si="2"/>
        <v>0</v>
      </c>
      <c r="U31" s="59">
        <f t="shared" si="3"/>
        <v>25</v>
      </c>
      <c r="V31" s="271" t="str">
        <f t="shared" si="4"/>
        <v>Control Adecuado</v>
      </c>
      <c r="W31" s="271" t="str">
        <f t="shared" si="5"/>
        <v>Cambie el valor de la probabilidad</v>
      </c>
      <c r="X31" s="58" t="s">
        <v>433</v>
      </c>
      <c r="Y31" s="271"/>
      <c r="Z31" s="271"/>
      <c r="AA31" s="59">
        <f t="shared" si="11"/>
        <v>0</v>
      </c>
      <c r="AB31" s="59">
        <f t="shared" si="6"/>
        <v>0</v>
      </c>
      <c r="AC31" s="59">
        <f t="shared" si="7"/>
        <v>0</v>
      </c>
      <c r="AD31" s="61" t="e">
        <f>VLOOKUP(AB31,'MapadeCalor (2)'!$B$2:$G$6,AA31+1,0)</f>
        <v>#N/A</v>
      </c>
      <c r="AE31" s="56" t="s">
        <v>896</v>
      </c>
      <c r="AF31" s="271" t="s">
        <v>895</v>
      </c>
    </row>
    <row r="32" spans="1:35" ht="66" customHeight="1" x14ac:dyDescent="0.25">
      <c r="B32" s="54">
        <v>25</v>
      </c>
      <c r="C32" s="72" t="s">
        <v>341</v>
      </c>
      <c r="D32" s="271" t="s">
        <v>379</v>
      </c>
      <c r="E32" s="56" t="s">
        <v>434</v>
      </c>
      <c r="F32" s="56" t="s">
        <v>435</v>
      </c>
      <c r="G32" s="56" t="s">
        <v>436</v>
      </c>
      <c r="H32" s="271" t="s">
        <v>345</v>
      </c>
      <c r="I32" s="271" t="s">
        <v>437</v>
      </c>
      <c r="J32" s="59">
        <f t="shared" si="8"/>
        <v>2</v>
      </c>
      <c r="K32" s="59">
        <f t="shared" si="9"/>
        <v>5</v>
      </c>
      <c r="L32" s="57">
        <f t="shared" si="10"/>
        <v>10</v>
      </c>
      <c r="M32" s="271" t="str">
        <f>VLOOKUP(K32,'MapadeCalor (2)'!$B$2:$G$6,J32+1,0)</f>
        <v>ALTO</v>
      </c>
      <c r="N32" s="58" t="s">
        <v>438</v>
      </c>
      <c r="O32" s="56" t="s">
        <v>302</v>
      </c>
      <c r="P32" s="56" t="s">
        <v>308</v>
      </c>
      <c r="Q32" s="56" t="s">
        <v>269</v>
      </c>
      <c r="R32" s="59">
        <f t="shared" si="0"/>
        <v>15</v>
      </c>
      <c r="S32" s="59">
        <f t="shared" si="1"/>
        <v>5</v>
      </c>
      <c r="T32" s="59">
        <f t="shared" si="2"/>
        <v>0</v>
      </c>
      <c r="U32" s="59">
        <f t="shared" si="3"/>
        <v>20</v>
      </c>
      <c r="V32" s="271" t="str">
        <f t="shared" si="4"/>
        <v>Control Adecuado</v>
      </c>
      <c r="W32" s="271" t="str">
        <f t="shared" si="5"/>
        <v>Cambie el valor de la probabilidad</v>
      </c>
      <c r="X32" s="58" t="s">
        <v>439</v>
      </c>
      <c r="Y32" s="271"/>
      <c r="Z32" s="271"/>
      <c r="AA32" s="59">
        <f t="shared" si="11"/>
        <v>0</v>
      </c>
      <c r="AB32" s="59">
        <f t="shared" si="6"/>
        <v>0</v>
      </c>
      <c r="AC32" s="59">
        <f t="shared" si="7"/>
        <v>0</v>
      </c>
      <c r="AD32" s="61" t="e">
        <f>VLOOKUP(AB32,'MapadeCalor (2)'!$B$2:$G$6,AA32+1,0)</f>
        <v>#N/A</v>
      </c>
      <c r="AE32" s="56" t="s">
        <v>897</v>
      </c>
      <c r="AF32" s="271" t="s">
        <v>895</v>
      </c>
    </row>
    <row r="33" spans="2:32" ht="99.75" customHeight="1" x14ac:dyDescent="0.25">
      <c r="B33" s="54">
        <v>26</v>
      </c>
      <c r="C33" s="72" t="s">
        <v>315</v>
      </c>
      <c r="D33" s="271" t="s">
        <v>379</v>
      </c>
      <c r="E33" s="56" t="s">
        <v>440</v>
      </c>
      <c r="F33" s="56" t="s">
        <v>441</v>
      </c>
      <c r="G33" s="56" t="s">
        <v>442</v>
      </c>
      <c r="H33" s="271" t="s">
        <v>312</v>
      </c>
      <c r="I33" s="271" t="s">
        <v>300</v>
      </c>
      <c r="J33" s="59">
        <f t="shared" si="8"/>
        <v>3</v>
      </c>
      <c r="K33" s="59">
        <f t="shared" si="9"/>
        <v>3</v>
      </c>
      <c r="L33" s="57">
        <f t="shared" si="10"/>
        <v>9</v>
      </c>
      <c r="M33" s="271" t="str">
        <f>VLOOKUP(K33,'MapadeCalor (2)'!$B$2:$G$6,J33+1,0)</f>
        <v>ALTO</v>
      </c>
      <c r="N33" s="58" t="s">
        <v>443</v>
      </c>
      <c r="O33" s="56" t="s">
        <v>317</v>
      </c>
      <c r="P33" s="56" t="s">
        <v>308</v>
      </c>
      <c r="Q33" s="56" t="s">
        <v>269</v>
      </c>
      <c r="R33" s="59">
        <f t="shared" si="0"/>
        <v>20</v>
      </c>
      <c r="S33" s="59">
        <f t="shared" si="1"/>
        <v>5</v>
      </c>
      <c r="T33" s="59">
        <f t="shared" si="2"/>
        <v>0</v>
      </c>
      <c r="U33" s="59">
        <f t="shared" si="3"/>
        <v>25</v>
      </c>
      <c r="V33" s="271" t="str">
        <f t="shared" si="4"/>
        <v>Control Adecuado</v>
      </c>
      <c r="W33" s="271" t="str">
        <f t="shared" si="5"/>
        <v>Cambie el valor de la probabilidad</v>
      </c>
      <c r="X33" s="58" t="s">
        <v>444</v>
      </c>
      <c r="Y33" s="271"/>
      <c r="Z33" s="271"/>
      <c r="AA33" s="59">
        <f t="shared" si="11"/>
        <v>0</v>
      </c>
      <c r="AB33" s="59">
        <f t="shared" si="6"/>
        <v>0</v>
      </c>
      <c r="AC33" s="59">
        <f t="shared" si="7"/>
        <v>0</v>
      </c>
      <c r="AD33" s="61" t="e">
        <f>VLOOKUP(AB33,'MapadeCalor (2)'!$B$2:$G$6,AA33+1,0)</f>
        <v>#N/A</v>
      </c>
      <c r="AE33" s="56" t="s">
        <v>898</v>
      </c>
      <c r="AF33" s="271" t="s">
        <v>895</v>
      </c>
    </row>
    <row r="34" spans="2:32" ht="165.75" x14ac:dyDescent="0.25">
      <c r="B34" s="54">
        <v>27</v>
      </c>
      <c r="C34" s="72" t="s">
        <v>315</v>
      </c>
      <c r="D34" s="271" t="s">
        <v>406</v>
      </c>
      <c r="E34" s="56" t="s">
        <v>445</v>
      </c>
      <c r="F34" s="56" t="s">
        <v>446</v>
      </c>
      <c r="G34" s="56" t="s">
        <v>447</v>
      </c>
      <c r="H34" s="271" t="s">
        <v>371</v>
      </c>
      <c r="I34" s="271" t="s">
        <v>300</v>
      </c>
      <c r="J34" s="59">
        <f t="shared" si="8"/>
        <v>1</v>
      </c>
      <c r="K34" s="59">
        <f t="shared" si="9"/>
        <v>3</v>
      </c>
      <c r="L34" s="57">
        <f t="shared" si="10"/>
        <v>3</v>
      </c>
      <c r="M34" s="271" t="str">
        <f>VLOOKUP(K34,'MapadeCalor (2)'!$B$2:$G$6,J34+1,0)</f>
        <v>BAJO</v>
      </c>
      <c r="N34" s="58" t="s">
        <v>448</v>
      </c>
      <c r="O34" s="56" t="s">
        <v>302</v>
      </c>
      <c r="P34" s="56" t="s">
        <v>308</v>
      </c>
      <c r="Q34" s="56" t="s">
        <v>269</v>
      </c>
      <c r="R34" s="59">
        <f t="shared" si="0"/>
        <v>15</v>
      </c>
      <c r="S34" s="59">
        <f t="shared" si="1"/>
        <v>5</v>
      </c>
      <c r="T34" s="59">
        <f t="shared" si="2"/>
        <v>0</v>
      </c>
      <c r="U34" s="59">
        <f t="shared" si="3"/>
        <v>20</v>
      </c>
      <c r="V34" s="271" t="str">
        <f t="shared" si="4"/>
        <v>Control Adecuado</v>
      </c>
      <c r="W34" s="271" t="str">
        <f t="shared" si="5"/>
        <v>Cambie el valor de la probabilidad</v>
      </c>
      <c r="X34" s="58" t="s">
        <v>449</v>
      </c>
      <c r="Y34" s="271"/>
      <c r="Z34" s="271"/>
      <c r="AA34" s="59">
        <f t="shared" si="11"/>
        <v>0</v>
      </c>
      <c r="AB34" s="59">
        <f t="shared" si="6"/>
        <v>0</v>
      </c>
      <c r="AC34" s="59">
        <f t="shared" si="7"/>
        <v>0</v>
      </c>
      <c r="AD34" s="61" t="e">
        <f>VLOOKUP(AB34,'MapadeCalor (2)'!$B$2:$G$6,AA34+1,0)</f>
        <v>#N/A</v>
      </c>
      <c r="AE34" s="56" t="s">
        <v>899</v>
      </c>
      <c r="AF34" s="271"/>
    </row>
    <row r="35" spans="2:32" ht="306" x14ac:dyDescent="0.25">
      <c r="B35" s="54">
        <v>28</v>
      </c>
      <c r="C35" s="72" t="s">
        <v>341</v>
      </c>
      <c r="D35" s="271" t="s">
        <v>406</v>
      </c>
      <c r="E35" s="58" t="s">
        <v>450</v>
      </c>
      <c r="F35" s="75" t="s">
        <v>451</v>
      </c>
      <c r="G35" s="75" t="s">
        <v>452</v>
      </c>
      <c r="H35" s="271" t="s">
        <v>371</v>
      </c>
      <c r="I35" s="271" t="s">
        <v>437</v>
      </c>
      <c r="J35" s="59">
        <f t="shared" si="8"/>
        <v>1</v>
      </c>
      <c r="K35" s="59">
        <f t="shared" si="9"/>
        <v>5</v>
      </c>
      <c r="L35" s="57">
        <f t="shared" si="10"/>
        <v>5</v>
      </c>
      <c r="M35" s="271" t="str">
        <f>VLOOKUP(K35,'MapadeCalor (2)'!$B$2:$G$6,J35+1,0)</f>
        <v>ALTO</v>
      </c>
      <c r="N35" s="58" t="s">
        <v>453</v>
      </c>
      <c r="O35" s="56" t="s">
        <v>302</v>
      </c>
      <c r="P35" s="56" t="s">
        <v>308</v>
      </c>
      <c r="Q35" s="56" t="s">
        <v>269</v>
      </c>
      <c r="R35" s="59">
        <f t="shared" si="0"/>
        <v>15</v>
      </c>
      <c r="S35" s="59">
        <f t="shared" si="1"/>
        <v>5</v>
      </c>
      <c r="T35" s="59">
        <f t="shared" si="2"/>
        <v>0</v>
      </c>
      <c r="U35" s="59">
        <f t="shared" si="3"/>
        <v>20</v>
      </c>
      <c r="V35" s="271" t="str">
        <f t="shared" si="4"/>
        <v>Control Adecuado</v>
      </c>
      <c r="W35" s="271" t="str">
        <f t="shared" si="5"/>
        <v>Cambie el valor de la probabilidad</v>
      </c>
      <c r="X35" s="58" t="s">
        <v>454</v>
      </c>
      <c r="Y35" s="271"/>
      <c r="Z35" s="271"/>
      <c r="AA35" s="59">
        <f t="shared" si="11"/>
        <v>0</v>
      </c>
      <c r="AB35" s="59">
        <f t="shared" si="6"/>
        <v>0</v>
      </c>
      <c r="AC35" s="59">
        <f t="shared" si="7"/>
        <v>0</v>
      </c>
      <c r="AD35" s="61" t="e">
        <f>VLOOKUP(AB35,'MapadeCalor (2)'!$B$2:$G$6,AA35+1,0)</f>
        <v>#N/A</v>
      </c>
      <c r="AE35" s="56" t="s">
        <v>900</v>
      </c>
      <c r="AF35" s="271"/>
    </row>
    <row r="36" spans="2:32" ht="216.75" customHeight="1" x14ac:dyDescent="0.25">
      <c r="B36" s="54">
        <v>29</v>
      </c>
      <c r="C36" s="72" t="s">
        <v>305</v>
      </c>
      <c r="D36" s="271" t="s">
        <v>406</v>
      </c>
      <c r="E36" s="58" t="s">
        <v>455</v>
      </c>
      <c r="F36" s="75" t="s">
        <v>456</v>
      </c>
      <c r="G36" s="75" t="s">
        <v>457</v>
      </c>
      <c r="H36" s="271" t="s">
        <v>371</v>
      </c>
      <c r="I36" s="271" t="s">
        <v>300</v>
      </c>
      <c r="J36" s="59">
        <f t="shared" si="8"/>
        <v>1</v>
      </c>
      <c r="K36" s="59">
        <f t="shared" si="9"/>
        <v>3</v>
      </c>
      <c r="L36" s="57">
        <f t="shared" si="10"/>
        <v>3</v>
      </c>
      <c r="M36" s="271" t="str">
        <f>VLOOKUP(K36,'MapadeCalor (2)'!$B$2:$G$6,J36+1,0)</f>
        <v>BAJO</v>
      </c>
      <c r="N36" s="58" t="s">
        <v>458</v>
      </c>
      <c r="O36" s="56" t="s">
        <v>302</v>
      </c>
      <c r="P36" s="56" t="s">
        <v>308</v>
      </c>
      <c r="Q36" s="56" t="s">
        <v>269</v>
      </c>
      <c r="R36" s="59">
        <f t="shared" si="0"/>
        <v>15</v>
      </c>
      <c r="S36" s="59">
        <f t="shared" si="1"/>
        <v>5</v>
      </c>
      <c r="T36" s="59">
        <f t="shared" si="2"/>
        <v>0</v>
      </c>
      <c r="U36" s="59">
        <f t="shared" si="3"/>
        <v>20</v>
      </c>
      <c r="V36" s="271" t="str">
        <f t="shared" si="4"/>
        <v>Control Adecuado</v>
      </c>
      <c r="W36" s="271" t="str">
        <f t="shared" si="5"/>
        <v>Cambie el valor de la probabilidad</v>
      </c>
      <c r="X36" s="58" t="s">
        <v>459</v>
      </c>
      <c r="Y36" s="271"/>
      <c r="Z36" s="271"/>
      <c r="AA36" s="59">
        <f t="shared" si="11"/>
        <v>0</v>
      </c>
      <c r="AB36" s="59">
        <f t="shared" si="6"/>
        <v>0</v>
      </c>
      <c r="AC36" s="59">
        <f t="shared" si="7"/>
        <v>0</v>
      </c>
      <c r="AD36" s="61" t="e">
        <f>VLOOKUP(AB36,'MapadeCalor (2)'!$B$2:$G$6,AA36+1,0)</f>
        <v>#N/A</v>
      </c>
      <c r="AE36" s="56" t="s">
        <v>901</v>
      </c>
      <c r="AF36" s="271"/>
    </row>
    <row r="37" spans="2:32" ht="184.5" customHeight="1" x14ac:dyDescent="0.25">
      <c r="B37" s="54">
        <v>30</v>
      </c>
      <c r="C37" s="72" t="s">
        <v>355</v>
      </c>
      <c r="D37" s="271" t="s">
        <v>406</v>
      </c>
      <c r="E37" s="58" t="s">
        <v>460</v>
      </c>
      <c r="F37" s="75" t="s">
        <v>461</v>
      </c>
      <c r="G37" s="75" t="s">
        <v>462</v>
      </c>
      <c r="H37" s="271" t="s">
        <v>371</v>
      </c>
      <c r="I37" s="271" t="s">
        <v>300</v>
      </c>
      <c r="J37" s="59">
        <f t="shared" si="8"/>
        <v>1</v>
      </c>
      <c r="K37" s="59">
        <f t="shared" si="9"/>
        <v>3</v>
      </c>
      <c r="L37" s="57">
        <f t="shared" si="10"/>
        <v>3</v>
      </c>
      <c r="M37" s="271" t="str">
        <f>VLOOKUP(K37,'MapadeCalor (2)'!$B$2:$G$6,J37+1,0)</f>
        <v>BAJO</v>
      </c>
      <c r="N37" s="58" t="s">
        <v>463</v>
      </c>
      <c r="O37" s="56" t="s">
        <v>302</v>
      </c>
      <c r="P37" s="56" t="s">
        <v>308</v>
      </c>
      <c r="Q37" s="56" t="s">
        <v>269</v>
      </c>
      <c r="R37" s="59">
        <f t="shared" si="0"/>
        <v>15</v>
      </c>
      <c r="S37" s="59">
        <f t="shared" si="1"/>
        <v>5</v>
      </c>
      <c r="T37" s="59">
        <f t="shared" si="2"/>
        <v>0</v>
      </c>
      <c r="U37" s="59">
        <f t="shared" si="3"/>
        <v>20</v>
      </c>
      <c r="V37" s="271" t="str">
        <f t="shared" si="4"/>
        <v>Control Adecuado</v>
      </c>
      <c r="W37" s="271" t="str">
        <f t="shared" si="5"/>
        <v>Cambie el valor de la probabilidad</v>
      </c>
      <c r="X37" s="58" t="s">
        <v>428</v>
      </c>
      <c r="Y37" s="271"/>
      <c r="Z37" s="271"/>
      <c r="AA37" s="59">
        <f t="shared" si="11"/>
        <v>0</v>
      </c>
      <c r="AB37" s="59">
        <f t="shared" si="6"/>
        <v>0</v>
      </c>
      <c r="AC37" s="59">
        <f t="shared" si="7"/>
        <v>0</v>
      </c>
      <c r="AD37" s="61" t="e">
        <f>VLOOKUP(AB37,'MapadeCalor (2)'!$B$2:$G$6,AA37+1,0)</f>
        <v>#N/A</v>
      </c>
      <c r="AE37" s="56" t="s">
        <v>902</v>
      </c>
      <c r="AF37" s="271"/>
    </row>
    <row r="38" spans="2:32" ht="213.75" customHeight="1" x14ac:dyDescent="0.25">
      <c r="B38" s="54">
        <v>31</v>
      </c>
      <c r="C38" s="72" t="s">
        <v>315</v>
      </c>
      <c r="D38" s="271" t="s">
        <v>340</v>
      </c>
      <c r="E38" s="56" t="s">
        <v>464</v>
      </c>
      <c r="F38" s="56" t="s">
        <v>465</v>
      </c>
      <c r="G38" s="71" t="s">
        <v>466</v>
      </c>
      <c r="H38" s="271" t="s">
        <v>384</v>
      </c>
      <c r="I38" s="271" t="s">
        <v>300</v>
      </c>
      <c r="J38" s="59">
        <f t="shared" si="8"/>
        <v>5</v>
      </c>
      <c r="K38" s="59">
        <f t="shared" si="9"/>
        <v>3</v>
      </c>
      <c r="L38" s="57">
        <f t="shared" si="10"/>
        <v>15</v>
      </c>
      <c r="M38" s="271" t="str">
        <f>VLOOKUP(K38,'MapadeCalor (2)'!$B$2:$G$6,J38+1,0)</f>
        <v>MUY ALTO</v>
      </c>
      <c r="N38" s="58" t="s">
        <v>467</v>
      </c>
      <c r="O38" s="56" t="s">
        <v>302</v>
      </c>
      <c r="P38" s="56" t="s">
        <v>308</v>
      </c>
      <c r="Q38" s="56" t="s">
        <v>269</v>
      </c>
      <c r="R38" s="59">
        <f t="shared" si="0"/>
        <v>15</v>
      </c>
      <c r="S38" s="59">
        <f t="shared" si="1"/>
        <v>5</v>
      </c>
      <c r="T38" s="59">
        <f t="shared" si="2"/>
        <v>0</v>
      </c>
      <c r="U38" s="59">
        <f t="shared" si="3"/>
        <v>20</v>
      </c>
      <c r="V38" s="271" t="str">
        <f t="shared" si="4"/>
        <v>Control Adecuado</v>
      </c>
      <c r="W38" s="271" t="str">
        <f t="shared" si="5"/>
        <v>Cambie el valor de la probabilidad</v>
      </c>
      <c r="X38" s="60" t="s">
        <v>468</v>
      </c>
      <c r="Y38" s="271"/>
      <c r="Z38" s="271"/>
      <c r="AA38" s="59">
        <f t="shared" si="11"/>
        <v>0</v>
      </c>
      <c r="AB38" s="59">
        <f t="shared" si="6"/>
        <v>0</v>
      </c>
      <c r="AC38" s="59">
        <f t="shared" si="7"/>
        <v>0</v>
      </c>
      <c r="AD38" s="61" t="e">
        <f>VLOOKUP(AB38,'MapadeCalor (2)'!$B$2:$G$6,AA38+1,0)</f>
        <v>#N/A</v>
      </c>
      <c r="AE38" s="83" t="s">
        <v>903</v>
      </c>
      <c r="AF38" s="271" t="s">
        <v>904</v>
      </c>
    </row>
    <row r="39" spans="2:32" ht="195" customHeight="1" x14ac:dyDescent="0.25">
      <c r="B39" s="54">
        <v>32</v>
      </c>
      <c r="C39" s="72" t="s">
        <v>315</v>
      </c>
      <c r="D39" s="271" t="s">
        <v>340</v>
      </c>
      <c r="E39" s="56" t="s">
        <v>469</v>
      </c>
      <c r="F39" s="56" t="s">
        <v>470</v>
      </c>
      <c r="G39" s="71" t="s">
        <v>471</v>
      </c>
      <c r="H39" s="271" t="s">
        <v>299</v>
      </c>
      <c r="I39" s="271" t="s">
        <v>300</v>
      </c>
      <c r="J39" s="59">
        <f t="shared" si="8"/>
        <v>4</v>
      </c>
      <c r="K39" s="59">
        <f t="shared" si="9"/>
        <v>3</v>
      </c>
      <c r="L39" s="57">
        <f t="shared" si="10"/>
        <v>12</v>
      </c>
      <c r="M39" s="271" t="str">
        <f>VLOOKUP(K39,'MapadeCalor (2)'!$B$2:$G$6,J39+1,0)</f>
        <v>MUY ALTO</v>
      </c>
      <c r="N39" s="58" t="s">
        <v>472</v>
      </c>
      <c r="O39" s="56" t="s">
        <v>302</v>
      </c>
      <c r="P39" s="56" t="s">
        <v>308</v>
      </c>
      <c r="Q39" s="56" t="s">
        <v>269</v>
      </c>
      <c r="R39" s="59">
        <f t="shared" si="0"/>
        <v>15</v>
      </c>
      <c r="S39" s="59">
        <f t="shared" si="1"/>
        <v>5</v>
      </c>
      <c r="T39" s="59">
        <f t="shared" si="2"/>
        <v>0</v>
      </c>
      <c r="U39" s="59">
        <f t="shared" si="3"/>
        <v>20</v>
      </c>
      <c r="V39" s="271" t="str">
        <f t="shared" si="4"/>
        <v>Control Adecuado</v>
      </c>
      <c r="W39" s="271" t="str">
        <f t="shared" si="5"/>
        <v>Cambie el valor de la probabilidad</v>
      </c>
      <c r="X39" s="60" t="s">
        <v>473</v>
      </c>
      <c r="Y39" s="271"/>
      <c r="Z39" s="271"/>
      <c r="AA39" s="59">
        <f t="shared" si="11"/>
        <v>0</v>
      </c>
      <c r="AB39" s="59">
        <f t="shared" si="6"/>
        <v>0</v>
      </c>
      <c r="AC39" s="59">
        <f t="shared" si="7"/>
        <v>0</v>
      </c>
      <c r="AD39" s="61" t="e">
        <f>VLOOKUP(AB39,'MapadeCalor (2)'!$B$2:$G$6,AA39+1,0)</f>
        <v>#N/A</v>
      </c>
      <c r="AE39" s="83" t="s">
        <v>905</v>
      </c>
      <c r="AF39" s="271" t="s">
        <v>904</v>
      </c>
    </row>
    <row r="40" spans="2:32" ht="84" customHeight="1" x14ac:dyDescent="0.25">
      <c r="B40" s="54">
        <v>33</v>
      </c>
      <c r="C40" s="72" t="s">
        <v>315</v>
      </c>
      <c r="D40" s="271" t="s">
        <v>367</v>
      </c>
      <c r="E40" s="56" t="s">
        <v>474</v>
      </c>
      <c r="F40" s="56" t="s">
        <v>475</v>
      </c>
      <c r="G40" s="56" t="s">
        <v>476</v>
      </c>
      <c r="H40" s="271" t="s">
        <v>312</v>
      </c>
      <c r="I40" s="271" t="s">
        <v>437</v>
      </c>
      <c r="J40" s="59">
        <f t="shared" si="8"/>
        <v>3</v>
      </c>
      <c r="K40" s="59">
        <f t="shared" si="9"/>
        <v>5</v>
      </c>
      <c r="L40" s="57">
        <f t="shared" si="10"/>
        <v>15</v>
      </c>
      <c r="M40" s="271" t="str">
        <f>VLOOKUP(K40,'MapadeCalor (2)'!$B$2:$G$6,J40+1,0)</f>
        <v>MUY ALTO</v>
      </c>
      <c r="N40" s="58" t="s">
        <v>477</v>
      </c>
      <c r="O40" s="56" t="s">
        <v>302</v>
      </c>
      <c r="P40" s="56" t="s">
        <v>308</v>
      </c>
      <c r="Q40" s="56" t="s">
        <v>269</v>
      </c>
      <c r="R40" s="59">
        <f t="shared" si="0"/>
        <v>15</v>
      </c>
      <c r="S40" s="59">
        <f t="shared" si="1"/>
        <v>5</v>
      </c>
      <c r="T40" s="59">
        <f t="shared" si="2"/>
        <v>0</v>
      </c>
      <c r="U40" s="59">
        <f t="shared" si="3"/>
        <v>20</v>
      </c>
      <c r="V40" s="271" t="str">
        <f t="shared" si="4"/>
        <v>Control Adecuado</v>
      </c>
      <c r="W40" s="271" t="str">
        <f t="shared" si="5"/>
        <v>Cambie el valor de la probabilidad</v>
      </c>
      <c r="X40" s="58" t="s">
        <v>478</v>
      </c>
      <c r="Y40" s="271"/>
      <c r="Z40" s="271"/>
      <c r="AA40" s="59">
        <f t="shared" si="11"/>
        <v>0</v>
      </c>
      <c r="AB40" s="59">
        <f t="shared" si="6"/>
        <v>0</v>
      </c>
      <c r="AC40" s="59">
        <f t="shared" si="7"/>
        <v>0</v>
      </c>
      <c r="AD40" s="61" t="e">
        <f>VLOOKUP(AB40,'MapadeCalor (2)'!$B$2:$G$6,AA40+1,0)</f>
        <v>#N/A</v>
      </c>
      <c r="AE40" s="83" t="s">
        <v>906</v>
      </c>
      <c r="AF40" s="271" t="s">
        <v>907</v>
      </c>
    </row>
    <row r="41" spans="2:32" ht="114.75" customHeight="1" x14ac:dyDescent="0.25">
      <c r="B41" s="54">
        <v>34</v>
      </c>
      <c r="C41" s="72" t="s">
        <v>305</v>
      </c>
      <c r="D41" s="271" t="s">
        <v>367</v>
      </c>
      <c r="E41" s="56" t="s">
        <v>479</v>
      </c>
      <c r="F41" s="56" t="s">
        <v>480</v>
      </c>
      <c r="G41" s="56" t="s">
        <v>481</v>
      </c>
      <c r="H41" s="271" t="s">
        <v>299</v>
      </c>
      <c r="I41" s="271" t="s">
        <v>300</v>
      </c>
      <c r="J41" s="59">
        <f t="shared" si="8"/>
        <v>4</v>
      </c>
      <c r="K41" s="59">
        <f t="shared" si="9"/>
        <v>3</v>
      </c>
      <c r="L41" s="57">
        <f t="shared" si="10"/>
        <v>12</v>
      </c>
      <c r="M41" s="271" t="str">
        <f>VLOOKUP(K41,'MapadeCalor (2)'!$B$2:$G$6,J41+1,0)</f>
        <v>MUY ALTO</v>
      </c>
      <c r="N41" s="58" t="s">
        <v>482</v>
      </c>
      <c r="O41" s="56" t="s">
        <v>302</v>
      </c>
      <c r="P41" s="56" t="s">
        <v>308</v>
      </c>
      <c r="Q41" s="56" t="s">
        <v>269</v>
      </c>
      <c r="R41" s="59">
        <f t="shared" si="0"/>
        <v>15</v>
      </c>
      <c r="S41" s="59">
        <f t="shared" si="1"/>
        <v>5</v>
      </c>
      <c r="T41" s="59">
        <f t="shared" si="2"/>
        <v>0</v>
      </c>
      <c r="U41" s="59">
        <f t="shared" si="3"/>
        <v>20</v>
      </c>
      <c r="V41" s="271" t="str">
        <f t="shared" si="4"/>
        <v>Control Adecuado</v>
      </c>
      <c r="W41" s="271" t="str">
        <f t="shared" si="5"/>
        <v>Cambie el valor de la probabilidad</v>
      </c>
      <c r="X41" s="58" t="s">
        <v>483</v>
      </c>
      <c r="Y41" s="271"/>
      <c r="Z41" s="271"/>
      <c r="AA41" s="59">
        <f t="shared" si="11"/>
        <v>0</v>
      </c>
      <c r="AB41" s="59">
        <f t="shared" si="6"/>
        <v>0</v>
      </c>
      <c r="AC41" s="59">
        <f t="shared" si="7"/>
        <v>0</v>
      </c>
      <c r="AD41" s="61" t="e">
        <f>VLOOKUP(AB41,'MapadeCalor (2)'!$B$2:$G$6,AA41+1,0)</f>
        <v>#N/A</v>
      </c>
      <c r="AE41" s="83" t="s">
        <v>908</v>
      </c>
      <c r="AF41" s="271" t="s">
        <v>909</v>
      </c>
    </row>
    <row r="42" spans="2:32" ht="88.5" customHeight="1" x14ac:dyDescent="0.25">
      <c r="B42" s="54">
        <v>35</v>
      </c>
      <c r="C42" s="72" t="s">
        <v>341</v>
      </c>
      <c r="D42" s="271" t="s">
        <v>367</v>
      </c>
      <c r="E42" s="56" t="s">
        <v>484</v>
      </c>
      <c r="F42" s="56" t="s">
        <v>485</v>
      </c>
      <c r="G42" s="56" t="s">
        <v>486</v>
      </c>
      <c r="H42" s="271" t="s">
        <v>345</v>
      </c>
      <c r="I42" s="271" t="s">
        <v>336</v>
      </c>
      <c r="J42" s="59">
        <f t="shared" si="8"/>
        <v>2</v>
      </c>
      <c r="K42" s="59">
        <f t="shared" si="9"/>
        <v>4</v>
      </c>
      <c r="L42" s="57">
        <f t="shared" si="10"/>
        <v>8</v>
      </c>
      <c r="M42" s="271" t="str">
        <f>VLOOKUP(K42,'MapadeCalor (2)'!$B$2:$G$6,J42+1,0)</f>
        <v>ALTO</v>
      </c>
      <c r="N42" s="58" t="s">
        <v>487</v>
      </c>
      <c r="O42" s="56" t="s">
        <v>317</v>
      </c>
      <c r="P42" s="56" t="s">
        <v>308</v>
      </c>
      <c r="Q42" s="56" t="s">
        <v>270</v>
      </c>
      <c r="R42" s="59">
        <f t="shared" si="0"/>
        <v>20</v>
      </c>
      <c r="S42" s="59">
        <f t="shared" si="1"/>
        <v>5</v>
      </c>
      <c r="T42" s="59">
        <f t="shared" si="2"/>
        <v>0</v>
      </c>
      <c r="U42" s="59">
        <f t="shared" si="3"/>
        <v>25</v>
      </c>
      <c r="V42" s="271" t="str">
        <f t="shared" si="4"/>
        <v>Control Adecuado</v>
      </c>
      <c r="W42" s="271" t="str">
        <f t="shared" si="5"/>
        <v>Cambie el valor del impacto</v>
      </c>
      <c r="X42" s="66" t="s">
        <v>488</v>
      </c>
      <c r="Y42" s="271"/>
      <c r="Z42" s="271"/>
      <c r="AA42" s="59">
        <f t="shared" si="11"/>
        <v>0</v>
      </c>
      <c r="AB42" s="59">
        <f t="shared" si="6"/>
        <v>0</v>
      </c>
      <c r="AC42" s="59">
        <f t="shared" si="7"/>
        <v>0</v>
      </c>
      <c r="AD42" s="61" t="e">
        <f>VLOOKUP(AB42,'MapadeCalor (2)'!$B$2:$G$6,AA42+1,0)</f>
        <v>#N/A</v>
      </c>
      <c r="AE42" s="83" t="s">
        <v>910</v>
      </c>
      <c r="AF42" s="271" t="s">
        <v>911</v>
      </c>
    </row>
    <row r="43" spans="2:32" ht="57" customHeight="1" x14ac:dyDescent="0.25">
      <c r="B43" s="54">
        <v>36</v>
      </c>
      <c r="C43" s="72" t="s">
        <v>294</v>
      </c>
      <c r="D43" s="271" t="s">
        <v>367</v>
      </c>
      <c r="E43" s="56" t="s">
        <v>489</v>
      </c>
      <c r="F43" s="56" t="s">
        <v>490</v>
      </c>
      <c r="G43" s="80" t="s">
        <v>491</v>
      </c>
      <c r="H43" s="271" t="s">
        <v>312</v>
      </c>
      <c r="I43" s="271" t="s">
        <v>410</v>
      </c>
      <c r="J43" s="59">
        <f t="shared" si="8"/>
        <v>3</v>
      </c>
      <c r="K43" s="59">
        <f t="shared" si="9"/>
        <v>2</v>
      </c>
      <c r="L43" s="57">
        <f t="shared" si="10"/>
        <v>6</v>
      </c>
      <c r="M43" s="271" t="str">
        <f>VLOOKUP(K43,'MapadeCalor (2)'!$B$2:$G$6,J43+1,0)</f>
        <v>MEDIO</v>
      </c>
      <c r="N43" s="58" t="s">
        <v>492</v>
      </c>
      <c r="O43" s="56" t="s">
        <v>317</v>
      </c>
      <c r="P43" s="56" t="s">
        <v>308</v>
      </c>
      <c r="Q43" s="56" t="s">
        <v>270</v>
      </c>
      <c r="R43" s="59">
        <f t="shared" si="0"/>
        <v>20</v>
      </c>
      <c r="S43" s="59">
        <f t="shared" si="1"/>
        <v>5</v>
      </c>
      <c r="T43" s="59">
        <f t="shared" si="2"/>
        <v>0</v>
      </c>
      <c r="U43" s="59">
        <f t="shared" si="3"/>
        <v>25</v>
      </c>
      <c r="V43" s="271" t="str">
        <f t="shared" si="4"/>
        <v>Control Adecuado</v>
      </c>
      <c r="W43" s="271" t="str">
        <f t="shared" si="5"/>
        <v>Cambie el valor del impacto</v>
      </c>
      <c r="X43" s="66" t="s">
        <v>493</v>
      </c>
      <c r="Y43" s="271"/>
      <c r="Z43" s="271"/>
      <c r="AA43" s="59">
        <f t="shared" si="11"/>
        <v>0</v>
      </c>
      <c r="AB43" s="59">
        <f t="shared" si="6"/>
        <v>0</v>
      </c>
      <c r="AC43" s="59">
        <f t="shared" si="7"/>
        <v>0</v>
      </c>
      <c r="AD43" s="61" t="e">
        <f>VLOOKUP(AB43,'MapadeCalor (2)'!$B$2:$G$6,AA43+1,0)</f>
        <v>#N/A</v>
      </c>
      <c r="AE43" s="56" t="s">
        <v>912</v>
      </c>
      <c r="AF43" s="271" t="s">
        <v>913</v>
      </c>
    </row>
    <row r="44" spans="2:32" ht="409.6" customHeight="1" x14ac:dyDescent="0.25">
      <c r="B44" s="54">
        <v>37</v>
      </c>
      <c r="C44" s="72" t="s">
        <v>331</v>
      </c>
      <c r="D44" s="271" t="s">
        <v>362</v>
      </c>
      <c r="E44" s="78" t="s">
        <v>494</v>
      </c>
      <c r="F44" s="78" t="s">
        <v>495</v>
      </c>
      <c r="G44" s="78" t="s">
        <v>496</v>
      </c>
      <c r="H44" s="271" t="s">
        <v>384</v>
      </c>
      <c r="I44" s="271" t="s">
        <v>300</v>
      </c>
      <c r="J44" s="59">
        <f t="shared" si="8"/>
        <v>5</v>
      </c>
      <c r="K44" s="59">
        <f t="shared" si="9"/>
        <v>3</v>
      </c>
      <c r="L44" s="57">
        <f t="shared" si="10"/>
        <v>15</v>
      </c>
      <c r="M44" s="271" t="str">
        <f>VLOOKUP(K44,'MapadeCalor (2)'!$B$2:$G$6,J44+1,0)</f>
        <v>MUY ALTO</v>
      </c>
      <c r="N44" s="58" t="s">
        <v>497</v>
      </c>
      <c r="O44" s="56" t="s">
        <v>302</v>
      </c>
      <c r="P44" s="56" t="s">
        <v>308</v>
      </c>
      <c r="Q44" s="56" t="s">
        <v>269</v>
      </c>
      <c r="R44" s="59">
        <f t="shared" si="0"/>
        <v>15</v>
      </c>
      <c r="S44" s="59">
        <f t="shared" si="1"/>
        <v>5</v>
      </c>
      <c r="T44" s="59">
        <f t="shared" si="2"/>
        <v>0</v>
      </c>
      <c r="U44" s="59">
        <f t="shared" si="3"/>
        <v>20</v>
      </c>
      <c r="V44" s="271" t="str">
        <f t="shared" si="4"/>
        <v>Control Adecuado</v>
      </c>
      <c r="W44" s="271" t="str">
        <f t="shared" si="5"/>
        <v>Cambie el valor de la probabilidad</v>
      </c>
      <c r="X44" s="81" t="s">
        <v>498</v>
      </c>
      <c r="Y44" s="271"/>
      <c r="Z44" s="271"/>
      <c r="AA44" s="59">
        <f t="shared" si="11"/>
        <v>0</v>
      </c>
      <c r="AB44" s="59">
        <f t="shared" si="6"/>
        <v>0</v>
      </c>
      <c r="AC44" s="59">
        <f t="shared" si="7"/>
        <v>0</v>
      </c>
      <c r="AD44" s="61" t="e">
        <f>VLOOKUP(AB44,'MapadeCalor (2)'!$B$2:$G$6,AA44+1,0)</f>
        <v>#N/A</v>
      </c>
      <c r="AE44" s="56" t="s">
        <v>914</v>
      </c>
      <c r="AF44" s="271" t="s">
        <v>915</v>
      </c>
    </row>
    <row r="45" spans="2:32" ht="207.75" customHeight="1" x14ac:dyDescent="0.25">
      <c r="B45" s="54">
        <v>38</v>
      </c>
      <c r="C45" s="72" t="s">
        <v>305</v>
      </c>
      <c r="D45" s="271" t="s">
        <v>362</v>
      </c>
      <c r="E45" s="78" t="s">
        <v>499</v>
      </c>
      <c r="F45" s="78" t="s">
        <v>500</v>
      </c>
      <c r="G45" s="78" t="s">
        <v>501</v>
      </c>
      <c r="H45" s="271" t="s">
        <v>345</v>
      </c>
      <c r="I45" s="271" t="s">
        <v>410</v>
      </c>
      <c r="J45" s="59">
        <f t="shared" si="8"/>
        <v>2</v>
      </c>
      <c r="K45" s="59">
        <f t="shared" si="9"/>
        <v>2</v>
      </c>
      <c r="L45" s="57">
        <f t="shared" si="10"/>
        <v>4</v>
      </c>
      <c r="M45" s="271" t="str">
        <f>VLOOKUP(K45,'MapadeCalor (2)'!$B$2:$G$6,J45+1,0)</f>
        <v>BAJO</v>
      </c>
      <c r="N45" s="58" t="s">
        <v>502</v>
      </c>
      <c r="O45" s="56" t="s">
        <v>302</v>
      </c>
      <c r="P45" s="56" t="s">
        <v>308</v>
      </c>
      <c r="Q45" s="56" t="s">
        <v>269</v>
      </c>
      <c r="R45" s="59">
        <f t="shared" si="0"/>
        <v>15</v>
      </c>
      <c r="S45" s="59">
        <f t="shared" si="1"/>
        <v>5</v>
      </c>
      <c r="T45" s="59">
        <f t="shared" si="2"/>
        <v>0</v>
      </c>
      <c r="U45" s="59">
        <f t="shared" si="3"/>
        <v>20</v>
      </c>
      <c r="V45" s="271" t="str">
        <f t="shared" si="4"/>
        <v>Control Adecuado</v>
      </c>
      <c r="W45" s="271" t="str">
        <f t="shared" si="5"/>
        <v>Cambie el valor de la probabilidad</v>
      </c>
      <c r="X45" s="81" t="s">
        <v>503</v>
      </c>
      <c r="Y45" s="271"/>
      <c r="Z45" s="271"/>
      <c r="AA45" s="59">
        <f t="shared" si="11"/>
        <v>0</v>
      </c>
      <c r="AB45" s="59">
        <f t="shared" si="6"/>
        <v>0</v>
      </c>
      <c r="AC45" s="59">
        <f t="shared" si="7"/>
        <v>0</v>
      </c>
      <c r="AD45" s="61" t="e">
        <f>VLOOKUP(AB45,'MapadeCalor (2)'!$B$2:$G$6,AA45+1,0)</f>
        <v>#N/A</v>
      </c>
      <c r="AE45" s="56" t="s">
        <v>916</v>
      </c>
      <c r="AF45" s="271" t="s">
        <v>917</v>
      </c>
    </row>
    <row r="46" spans="2:32" ht="293.25" customHeight="1" thickBot="1" x14ac:dyDescent="0.3">
      <c r="B46" s="54">
        <v>39</v>
      </c>
      <c r="C46" s="72" t="s">
        <v>341</v>
      </c>
      <c r="D46" s="271" t="s">
        <v>362</v>
      </c>
      <c r="E46" s="78" t="s">
        <v>504</v>
      </c>
      <c r="F46" s="78" t="s">
        <v>505</v>
      </c>
      <c r="G46" s="78" t="s">
        <v>496</v>
      </c>
      <c r="H46" s="271" t="s">
        <v>371</v>
      </c>
      <c r="I46" s="271" t="s">
        <v>336</v>
      </c>
      <c r="J46" s="59">
        <f t="shared" si="8"/>
        <v>1</v>
      </c>
      <c r="K46" s="59">
        <f t="shared" si="9"/>
        <v>4</v>
      </c>
      <c r="L46" s="57">
        <f t="shared" si="10"/>
        <v>4</v>
      </c>
      <c r="M46" s="76" t="str">
        <f>VLOOKUP(K46,'MapadeCalor (2)'!$B$2:$G$6,J46+1,0)</f>
        <v>MEDIO</v>
      </c>
      <c r="N46" s="277" t="s">
        <v>506</v>
      </c>
      <c r="O46" s="77" t="s">
        <v>307</v>
      </c>
      <c r="P46" s="77" t="s">
        <v>308</v>
      </c>
      <c r="Q46" s="77" t="s">
        <v>270</v>
      </c>
      <c r="R46" s="278">
        <f t="shared" si="0"/>
        <v>5</v>
      </c>
      <c r="S46" s="278">
        <f t="shared" si="1"/>
        <v>5</v>
      </c>
      <c r="T46" s="278">
        <f t="shared" si="2"/>
        <v>0</v>
      </c>
      <c r="U46" s="278">
        <f t="shared" si="3"/>
        <v>10</v>
      </c>
      <c r="V46" s="76" t="str">
        <f t="shared" si="4"/>
        <v>Control Débil</v>
      </c>
      <c r="W46" s="76" t="str">
        <f t="shared" si="5"/>
        <v>Cambie el valor del impacto</v>
      </c>
      <c r="X46" s="279" t="s">
        <v>507</v>
      </c>
      <c r="Y46" s="76"/>
      <c r="Z46" s="271"/>
      <c r="AA46" s="59">
        <f t="shared" si="11"/>
        <v>0</v>
      </c>
      <c r="AB46" s="59">
        <f t="shared" si="6"/>
        <v>0</v>
      </c>
      <c r="AC46" s="59">
        <f t="shared" si="7"/>
        <v>0</v>
      </c>
      <c r="AD46" s="280" t="e">
        <f>VLOOKUP(AB46,'MapadeCalor (2)'!$B$2:$G$6,AA46+1,0)</f>
        <v>#N/A</v>
      </c>
      <c r="AE46" s="281" t="s">
        <v>918</v>
      </c>
      <c r="AF46" s="76" t="s">
        <v>919</v>
      </c>
    </row>
    <row r="47" spans="2:32" ht="297.75" customHeight="1" x14ac:dyDescent="0.25">
      <c r="B47" s="54">
        <v>40</v>
      </c>
      <c r="C47" s="72" t="s">
        <v>341</v>
      </c>
      <c r="D47" s="271" t="s">
        <v>401</v>
      </c>
      <c r="E47" s="282" t="s">
        <v>920</v>
      </c>
      <c r="F47" s="283" t="s">
        <v>921</v>
      </c>
      <c r="G47" s="56" t="s">
        <v>508</v>
      </c>
      <c r="H47" s="271" t="s">
        <v>371</v>
      </c>
      <c r="I47" s="271" t="s">
        <v>336</v>
      </c>
      <c r="J47" s="59">
        <f t="shared" si="8"/>
        <v>1</v>
      </c>
      <c r="K47" s="59">
        <f t="shared" si="9"/>
        <v>4</v>
      </c>
      <c r="L47" s="57">
        <f t="shared" si="10"/>
        <v>4</v>
      </c>
      <c r="M47" s="271" t="str">
        <f>VLOOKUP(K47,'MapadeCalor (2)'!$B$2:$G$6,J47+1,0)</f>
        <v>MEDIO</v>
      </c>
      <c r="N47" s="284" t="s">
        <v>922</v>
      </c>
      <c r="O47" s="56" t="s">
        <v>302</v>
      </c>
      <c r="P47" s="56" t="s">
        <v>308</v>
      </c>
      <c r="Q47" s="56" t="s">
        <v>269</v>
      </c>
      <c r="R47" s="59">
        <f t="shared" si="0"/>
        <v>15</v>
      </c>
      <c r="S47" s="59">
        <f t="shared" si="1"/>
        <v>5</v>
      </c>
      <c r="T47" s="59">
        <f t="shared" si="2"/>
        <v>0</v>
      </c>
      <c r="U47" s="59">
        <f t="shared" si="3"/>
        <v>20</v>
      </c>
      <c r="V47" s="271" t="str">
        <f t="shared" si="4"/>
        <v>Control Adecuado</v>
      </c>
      <c r="W47" s="271" t="str">
        <f t="shared" si="5"/>
        <v>Cambie el valor de la probabilidad</v>
      </c>
      <c r="X47" s="285" t="s">
        <v>923</v>
      </c>
      <c r="Y47" s="271"/>
      <c r="Z47" s="271"/>
      <c r="AA47" s="59">
        <f t="shared" si="11"/>
        <v>0</v>
      </c>
      <c r="AB47" s="59">
        <f t="shared" si="6"/>
        <v>0</v>
      </c>
      <c r="AC47" s="59">
        <f t="shared" si="7"/>
        <v>0</v>
      </c>
      <c r="AD47" s="271" t="e">
        <f>VLOOKUP(AB47,'MapadeCalor (2)'!$B$2:$G$6,AA47+1,0)</f>
        <v>#N/A</v>
      </c>
      <c r="AE47" s="285" t="s">
        <v>924</v>
      </c>
      <c r="AF47" s="286" t="s">
        <v>925</v>
      </c>
    </row>
    <row r="48" spans="2:32" ht="351" customHeight="1" x14ac:dyDescent="0.25">
      <c r="B48" s="54">
        <v>41</v>
      </c>
      <c r="C48" s="72" t="s">
        <v>341</v>
      </c>
      <c r="D48" s="61" t="s">
        <v>401</v>
      </c>
      <c r="E48" s="287" t="s">
        <v>926</v>
      </c>
      <c r="F48" s="288" t="s">
        <v>927</v>
      </c>
      <c r="G48" s="289" t="s">
        <v>928</v>
      </c>
      <c r="H48" s="271" t="s">
        <v>371</v>
      </c>
      <c r="I48" s="271" t="s">
        <v>336</v>
      </c>
      <c r="J48" s="59">
        <f t="shared" si="8"/>
        <v>1</v>
      </c>
      <c r="K48" s="59">
        <f t="shared" si="9"/>
        <v>4</v>
      </c>
      <c r="L48" s="57">
        <f t="shared" si="10"/>
        <v>4</v>
      </c>
      <c r="M48" s="271" t="str">
        <f>VLOOKUP(K48,'MapadeCalor (2)'!$B$2:$G$6,J48+1,0)</f>
        <v>MEDIO</v>
      </c>
      <c r="N48" s="284" t="s">
        <v>929</v>
      </c>
      <c r="O48" s="56" t="s">
        <v>302</v>
      </c>
      <c r="P48" s="56" t="s">
        <v>308</v>
      </c>
      <c r="Q48" s="56" t="s">
        <v>269</v>
      </c>
      <c r="R48" s="59">
        <f t="shared" si="0"/>
        <v>15</v>
      </c>
      <c r="S48" s="59">
        <f t="shared" si="1"/>
        <v>5</v>
      </c>
      <c r="T48" s="59">
        <f t="shared" si="2"/>
        <v>0</v>
      </c>
      <c r="U48" s="59">
        <f t="shared" si="3"/>
        <v>20</v>
      </c>
      <c r="V48" s="271" t="str">
        <f t="shared" si="4"/>
        <v>Control Adecuado</v>
      </c>
      <c r="W48" s="271" t="str">
        <f t="shared" si="5"/>
        <v>Cambie el valor de la probabilidad</v>
      </c>
      <c r="X48" s="285" t="s">
        <v>930</v>
      </c>
      <c r="Y48" s="271"/>
      <c r="Z48" s="271"/>
      <c r="AA48" s="59">
        <f t="shared" si="11"/>
        <v>0</v>
      </c>
      <c r="AB48" s="59">
        <f t="shared" si="6"/>
        <v>0</v>
      </c>
      <c r="AC48" s="59">
        <f t="shared" si="7"/>
        <v>0</v>
      </c>
      <c r="AD48" s="271" t="e">
        <f>VLOOKUP(AB48,'MapadeCalor (2)'!$B$2:$G$6,AA48+1,0)</f>
        <v>#N/A</v>
      </c>
      <c r="AE48" s="285" t="s">
        <v>931</v>
      </c>
      <c r="AF48" s="286" t="s">
        <v>925</v>
      </c>
    </row>
    <row r="49" spans="2:35" ht="261" customHeight="1" x14ac:dyDescent="0.25">
      <c r="B49" s="54">
        <v>42</v>
      </c>
      <c r="C49" s="72" t="s">
        <v>315</v>
      </c>
      <c r="D49" s="61" t="s">
        <v>401</v>
      </c>
      <c r="E49" s="288" t="s">
        <v>932</v>
      </c>
      <c r="F49" s="288" t="s">
        <v>933</v>
      </c>
      <c r="G49" s="289" t="s">
        <v>509</v>
      </c>
      <c r="H49" s="271" t="s">
        <v>345</v>
      </c>
      <c r="I49" s="271" t="s">
        <v>336</v>
      </c>
      <c r="J49" s="59">
        <f t="shared" si="8"/>
        <v>2</v>
      </c>
      <c r="K49" s="59">
        <f t="shared" si="9"/>
        <v>4</v>
      </c>
      <c r="L49" s="57">
        <f t="shared" si="10"/>
        <v>8</v>
      </c>
      <c r="M49" s="271" t="str">
        <f>VLOOKUP(K49,'MapadeCalor (2)'!$B$2:$G$6,J49+1,0)</f>
        <v>ALTO</v>
      </c>
      <c r="N49" s="284" t="s">
        <v>934</v>
      </c>
      <c r="O49" s="56" t="s">
        <v>302</v>
      </c>
      <c r="P49" s="56" t="s">
        <v>308</v>
      </c>
      <c r="Q49" s="56" t="s">
        <v>269</v>
      </c>
      <c r="R49" s="59">
        <f t="shared" si="0"/>
        <v>15</v>
      </c>
      <c r="S49" s="59">
        <f t="shared" si="1"/>
        <v>5</v>
      </c>
      <c r="T49" s="59">
        <f t="shared" si="2"/>
        <v>0</v>
      </c>
      <c r="U49" s="59">
        <f t="shared" si="3"/>
        <v>20</v>
      </c>
      <c r="V49" s="271" t="str">
        <f t="shared" si="4"/>
        <v>Control Adecuado</v>
      </c>
      <c r="W49" s="271" t="str">
        <f t="shared" si="5"/>
        <v>Cambie el valor de la probabilidad</v>
      </c>
      <c r="X49" s="285" t="s">
        <v>935</v>
      </c>
      <c r="Y49" s="271"/>
      <c r="Z49" s="271"/>
      <c r="AA49" s="59">
        <f t="shared" si="11"/>
        <v>0</v>
      </c>
      <c r="AB49" s="59">
        <f t="shared" si="6"/>
        <v>0</v>
      </c>
      <c r="AC49" s="59">
        <f t="shared" si="7"/>
        <v>0</v>
      </c>
      <c r="AD49" s="271" t="e">
        <f>VLOOKUP(AB49,'MapadeCalor (2)'!$B$2:$G$6,AA49+1,0)</f>
        <v>#N/A</v>
      </c>
      <c r="AE49" s="285" t="s">
        <v>936</v>
      </c>
      <c r="AF49" s="286" t="s">
        <v>937</v>
      </c>
    </row>
    <row r="50" spans="2:35" ht="291" customHeight="1" x14ac:dyDescent="0.25">
      <c r="B50" s="54">
        <v>43</v>
      </c>
      <c r="C50" s="72" t="s">
        <v>294</v>
      </c>
      <c r="D50" s="271" t="s">
        <v>380</v>
      </c>
      <c r="E50" s="79" t="s">
        <v>511</v>
      </c>
      <c r="F50" s="84" t="s">
        <v>512</v>
      </c>
      <c r="G50" s="271" t="s">
        <v>513</v>
      </c>
      <c r="H50" s="271" t="s">
        <v>299</v>
      </c>
      <c r="I50" s="271" t="s">
        <v>410</v>
      </c>
      <c r="J50" s="59">
        <f t="shared" si="8"/>
        <v>4</v>
      </c>
      <c r="K50" s="59">
        <f t="shared" si="9"/>
        <v>2</v>
      </c>
      <c r="L50" s="57">
        <f t="shared" si="10"/>
        <v>8</v>
      </c>
      <c r="M50" s="271" t="str">
        <f>VLOOKUP(K50,'MapadeCalor (2)'!$B$2:$G$6,J50+1,0)</f>
        <v>ALTO</v>
      </c>
      <c r="N50" s="56" t="s">
        <v>514</v>
      </c>
      <c r="O50" s="56" t="s">
        <v>302</v>
      </c>
      <c r="P50" s="56" t="s">
        <v>308</v>
      </c>
      <c r="Q50" s="56" t="s">
        <v>269</v>
      </c>
      <c r="R50" s="59">
        <f t="shared" si="0"/>
        <v>15</v>
      </c>
      <c r="S50" s="59">
        <f t="shared" si="1"/>
        <v>5</v>
      </c>
      <c r="T50" s="59">
        <f t="shared" si="2"/>
        <v>0</v>
      </c>
      <c r="U50" s="59">
        <f t="shared" si="3"/>
        <v>20</v>
      </c>
      <c r="V50" s="271" t="str">
        <f t="shared" si="4"/>
        <v>Control Adecuado</v>
      </c>
      <c r="W50" s="271" t="str">
        <f t="shared" si="5"/>
        <v>Cambie el valor de la probabilidad</v>
      </c>
      <c r="X50" s="83" t="s">
        <v>515</v>
      </c>
      <c r="Y50" s="271"/>
      <c r="Z50" s="271"/>
      <c r="AA50" s="59">
        <f t="shared" si="11"/>
        <v>0</v>
      </c>
      <c r="AB50" s="59">
        <f t="shared" si="6"/>
        <v>0</v>
      </c>
      <c r="AC50" s="59">
        <f t="shared" si="7"/>
        <v>0</v>
      </c>
      <c r="AD50" s="290" t="e">
        <f>VLOOKUP(AB50,'MapadeCalor (2)'!$B$2:$G$6,AA50+1,0)</f>
        <v>#N/A</v>
      </c>
      <c r="AE50" s="84" t="s">
        <v>938</v>
      </c>
      <c r="AF50" s="291" t="s">
        <v>939</v>
      </c>
    </row>
    <row r="51" spans="2:35" ht="168" customHeight="1" x14ac:dyDescent="0.25">
      <c r="B51" s="54">
        <v>44</v>
      </c>
      <c r="C51" s="72" t="s">
        <v>294</v>
      </c>
      <c r="D51" s="271" t="s">
        <v>380</v>
      </c>
      <c r="E51" s="83" t="s">
        <v>516</v>
      </c>
      <c r="F51" s="83" t="s">
        <v>517</v>
      </c>
      <c r="G51" s="271" t="s">
        <v>513</v>
      </c>
      <c r="H51" s="271" t="s">
        <v>384</v>
      </c>
      <c r="I51" s="271" t="s">
        <v>410</v>
      </c>
      <c r="J51" s="59">
        <f t="shared" si="8"/>
        <v>5</v>
      </c>
      <c r="K51" s="59">
        <f t="shared" si="9"/>
        <v>2</v>
      </c>
      <c r="L51" s="57">
        <f t="shared" si="10"/>
        <v>10</v>
      </c>
      <c r="M51" s="271" t="str">
        <f>VLOOKUP(K51,'MapadeCalor (2)'!$B$2:$G$6,J51+1,0)</f>
        <v>ALTO</v>
      </c>
      <c r="N51" s="56" t="s">
        <v>518</v>
      </c>
      <c r="O51" s="56" t="s">
        <v>302</v>
      </c>
      <c r="P51" s="56" t="s">
        <v>308</v>
      </c>
      <c r="Q51" s="56" t="s">
        <v>269</v>
      </c>
      <c r="R51" s="59">
        <f t="shared" si="0"/>
        <v>15</v>
      </c>
      <c r="S51" s="59">
        <f t="shared" si="1"/>
        <v>5</v>
      </c>
      <c r="T51" s="59">
        <f t="shared" si="2"/>
        <v>0</v>
      </c>
      <c r="U51" s="59">
        <f t="shared" si="3"/>
        <v>20</v>
      </c>
      <c r="V51" s="271" t="str">
        <f t="shared" si="4"/>
        <v>Control Adecuado</v>
      </c>
      <c r="W51" s="271" t="str">
        <f t="shared" si="5"/>
        <v>Cambie el valor de la probabilidad</v>
      </c>
      <c r="X51" s="83" t="s">
        <v>519</v>
      </c>
      <c r="Y51" s="271"/>
      <c r="Z51" s="271"/>
      <c r="AA51" s="59">
        <f t="shared" si="11"/>
        <v>0</v>
      </c>
      <c r="AB51" s="59">
        <f t="shared" si="6"/>
        <v>0</v>
      </c>
      <c r="AC51" s="59">
        <f t="shared" si="7"/>
        <v>0</v>
      </c>
      <c r="AD51" s="61" t="e">
        <f>VLOOKUP(AB51,'MapadeCalor (2)'!$B$2:$G$6,AA51+1,0)</f>
        <v>#N/A</v>
      </c>
      <c r="AE51" s="84" t="s">
        <v>940</v>
      </c>
      <c r="AF51" s="271" t="s">
        <v>939</v>
      </c>
    </row>
    <row r="52" spans="2:35" ht="409.6" customHeight="1" x14ac:dyDescent="0.25">
      <c r="B52" s="54">
        <v>45</v>
      </c>
      <c r="C52" s="72" t="s">
        <v>341</v>
      </c>
      <c r="D52" s="271" t="s">
        <v>380</v>
      </c>
      <c r="E52" s="83" t="s">
        <v>520</v>
      </c>
      <c r="F52" s="56" t="s">
        <v>521</v>
      </c>
      <c r="G52" s="271" t="s">
        <v>513</v>
      </c>
      <c r="H52" s="271" t="s">
        <v>371</v>
      </c>
      <c r="I52" s="271" t="s">
        <v>336</v>
      </c>
      <c r="J52" s="59">
        <f t="shared" si="8"/>
        <v>1</v>
      </c>
      <c r="K52" s="59">
        <f t="shared" si="9"/>
        <v>4</v>
      </c>
      <c r="L52" s="57">
        <f t="shared" si="10"/>
        <v>4</v>
      </c>
      <c r="M52" s="271" t="str">
        <f>VLOOKUP(K52,'MapadeCalor (2)'!$B$2:$G$6,J52+1,0)</f>
        <v>MEDIO</v>
      </c>
      <c r="N52" s="58" t="s">
        <v>522</v>
      </c>
      <c r="O52" s="56" t="s">
        <v>302</v>
      </c>
      <c r="P52" s="56" t="s">
        <v>308</v>
      </c>
      <c r="Q52" s="56" t="s">
        <v>269</v>
      </c>
      <c r="R52" s="59">
        <f t="shared" si="0"/>
        <v>15</v>
      </c>
      <c r="S52" s="59">
        <f t="shared" si="1"/>
        <v>5</v>
      </c>
      <c r="T52" s="59">
        <f t="shared" si="2"/>
        <v>0</v>
      </c>
      <c r="U52" s="59">
        <f t="shared" si="3"/>
        <v>20</v>
      </c>
      <c r="V52" s="271" t="str">
        <f t="shared" si="4"/>
        <v>Control Adecuado</v>
      </c>
      <c r="W52" s="271" t="str">
        <f t="shared" si="5"/>
        <v>Cambie el valor de la probabilidad</v>
      </c>
      <c r="X52" s="83" t="s">
        <v>523</v>
      </c>
      <c r="Y52" s="271"/>
      <c r="Z52" s="271"/>
      <c r="AA52" s="59">
        <f t="shared" si="11"/>
        <v>0</v>
      </c>
      <c r="AB52" s="59">
        <f t="shared" si="6"/>
        <v>0</v>
      </c>
      <c r="AC52" s="59">
        <f t="shared" si="7"/>
        <v>0</v>
      </c>
      <c r="AD52" s="61" t="e">
        <f>VLOOKUP(AB52,'MapadeCalor (2)'!$B$2:$G$6,AA52+1,0)</f>
        <v>#N/A</v>
      </c>
      <c r="AE52" s="84" t="s">
        <v>941</v>
      </c>
      <c r="AF52" s="271" t="s">
        <v>939</v>
      </c>
    </row>
    <row r="53" spans="2:35" ht="195" customHeight="1" x14ac:dyDescent="0.25">
      <c r="B53" s="54">
        <v>46</v>
      </c>
      <c r="C53" s="72" t="s">
        <v>305</v>
      </c>
      <c r="D53" s="271" t="s">
        <v>316</v>
      </c>
      <c r="E53" s="83" t="s">
        <v>524</v>
      </c>
      <c r="F53" s="83" t="s">
        <v>525</v>
      </c>
      <c r="G53" s="83" t="s">
        <v>526</v>
      </c>
      <c r="H53" s="271" t="s">
        <v>312</v>
      </c>
      <c r="I53" s="271" t="s">
        <v>336</v>
      </c>
      <c r="J53" s="59">
        <f t="shared" si="8"/>
        <v>3</v>
      </c>
      <c r="K53" s="59">
        <f t="shared" si="9"/>
        <v>4</v>
      </c>
      <c r="L53" s="57">
        <f t="shared" si="10"/>
        <v>12</v>
      </c>
      <c r="M53" s="271" t="str">
        <f>VLOOKUP(K53,'MapadeCalor (2)'!$B$2:$G$6,J53+1,0)</f>
        <v>ALTO</v>
      </c>
      <c r="N53" s="56" t="s">
        <v>527</v>
      </c>
      <c r="O53" s="56" t="s">
        <v>302</v>
      </c>
      <c r="P53" s="56" t="s">
        <v>308</v>
      </c>
      <c r="Q53" s="56" t="s">
        <v>269</v>
      </c>
      <c r="R53" s="59">
        <f t="shared" si="0"/>
        <v>15</v>
      </c>
      <c r="S53" s="59">
        <f t="shared" si="1"/>
        <v>5</v>
      </c>
      <c r="T53" s="59">
        <f t="shared" si="2"/>
        <v>0</v>
      </c>
      <c r="U53" s="59">
        <f t="shared" si="3"/>
        <v>20</v>
      </c>
      <c r="V53" s="271" t="str">
        <f t="shared" si="4"/>
        <v>Control Adecuado</v>
      </c>
      <c r="W53" s="271" t="str">
        <f t="shared" si="5"/>
        <v>Cambie el valor de la probabilidad</v>
      </c>
      <c r="X53" s="60"/>
      <c r="Y53" s="271"/>
      <c r="Z53" s="271"/>
      <c r="AA53" s="59">
        <f t="shared" si="11"/>
        <v>0</v>
      </c>
      <c r="AB53" s="59">
        <f t="shared" si="6"/>
        <v>0</v>
      </c>
      <c r="AC53" s="59">
        <f t="shared" si="7"/>
        <v>0</v>
      </c>
      <c r="AD53" s="61" t="e">
        <f>VLOOKUP(AB53,'MapadeCalor (2)'!$B$2:$G$6,AA53+1,0)</f>
        <v>#N/A</v>
      </c>
      <c r="AE53" s="56" t="s">
        <v>942</v>
      </c>
      <c r="AF53" s="271" t="s">
        <v>943</v>
      </c>
    </row>
    <row r="54" spans="2:35" ht="125.25" customHeight="1" x14ac:dyDescent="0.25">
      <c r="B54" s="54">
        <v>47</v>
      </c>
      <c r="C54" s="72" t="s">
        <v>341</v>
      </c>
      <c r="D54" s="271" t="s">
        <v>316</v>
      </c>
      <c r="E54" s="83" t="s">
        <v>528</v>
      </c>
      <c r="F54" s="83" t="s">
        <v>529</v>
      </c>
      <c r="G54" s="83" t="s">
        <v>526</v>
      </c>
      <c r="H54" s="271" t="s">
        <v>312</v>
      </c>
      <c r="I54" s="271" t="s">
        <v>336</v>
      </c>
      <c r="J54" s="59">
        <f t="shared" si="8"/>
        <v>3</v>
      </c>
      <c r="K54" s="59">
        <f t="shared" si="9"/>
        <v>4</v>
      </c>
      <c r="L54" s="57">
        <f t="shared" si="10"/>
        <v>12</v>
      </c>
      <c r="M54" s="271" t="str">
        <f>VLOOKUP(K54,'MapadeCalor (2)'!$B$2:$G$6,J54+1,0)</f>
        <v>ALTO</v>
      </c>
      <c r="N54" s="56" t="s">
        <v>527</v>
      </c>
      <c r="O54" s="56" t="s">
        <v>302</v>
      </c>
      <c r="P54" s="56" t="s">
        <v>308</v>
      </c>
      <c r="Q54" s="56" t="s">
        <v>269</v>
      </c>
      <c r="R54" s="59">
        <f t="shared" si="0"/>
        <v>15</v>
      </c>
      <c r="S54" s="59">
        <f t="shared" si="1"/>
        <v>5</v>
      </c>
      <c r="T54" s="59">
        <f t="shared" si="2"/>
        <v>0</v>
      </c>
      <c r="U54" s="59">
        <f t="shared" si="3"/>
        <v>20</v>
      </c>
      <c r="V54" s="271" t="str">
        <f t="shared" si="4"/>
        <v>Control Adecuado</v>
      </c>
      <c r="W54" s="271" t="str">
        <f t="shared" si="5"/>
        <v>Cambie el valor de la probabilidad</v>
      </c>
      <c r="X54" s="60"/>
      <c r="Y54" s="271"/>
      <c r="Z54" s="271"/>
      <c r="AA54" s="59">
        <f t="shared" si="11"/>
        <v>0</v>
      </c>
      <c r="AB54" s="59">
        <f t="shared" si="6"/>
        <v>0</v>
      </c>
      <c r="AC54" s="59">
        <f t="shared" si="7"/>
        <v>0</v>
      </c>
      <c r="AD54" s="61" t="e">
        <f>VLOOKUP(AB54,'MapadeCalor (2)'!$B$2:$G$6,AA54+1,0)</f>
        <v>#N/A</v>
      </c>
      <c r="AE54" s="56" t="s">
        <v>944</v>
      </c>
      <c r="AF54" s="292" t="s">
        <v>945</v>
      </c>
    </row>
    <row r="55" spans="2:35" ht="184.5" customHeight="1" x14ac:dyDescent="0.25">
      <c r="B55" s="54">
        <v>48</v>
      </c>
      <c r="C55" s="72" t="s">
        <v>305</v>
      </c>
      <c r="D55" s="271" t="s">
        <v>316</v>
      </c>
      <c r="E55" s="83" t="s">
        <v>530</v>
      </c>
      <c r="F55" s="83" t="s">
        <v>531</v>
      </c>
      <c r="G55" s="83" t="s">
        <v>532</v>
      </c>
      <c r="H55" s="271" t="s">
        <v>299</v>
      </c>
      <c r="I55" s="271" t="s">
        <v>300</v>
      </c>
      <c r="J55" s="59">
        <f t="shared" si="8"/>
        <v>4</v>
      </c>
      <c r="K55" s="59">
        <f t="shared" si="9"/>
        <v>3</v>
      </c>
      <c r="L55" s="57">
        <f t="shared" si="10"/>
        <v>12</v>
      </c>
      <c r="M55" s="271" t="str">
        <f>VLOOKUP(K55,'MapadeCalor (2)'!$B$2:$G$6,J55+1,0)</f>
        <v>MUY ALTO</v>
      </c>
      <c r="N55" s="56" t="s">
        <v>533</v>
      </c>
      <c r="O55" s="56" t="s">
        <v>302</v>
      </c>
      <c r="P55" s="56" t="s">
        <v>308</v>
      </c>
      <c r="Q55" s="56" t="s">
        <v>269</v>
      </c>
      <c r="R55" s="59">
        <f t="shared" si="0"/>
        <v>15</v>
      </c>
      <c r="S55" s="59">
        <f t="shared" si="1"/>
        <v>5</v>
      </c>
      <c r="T55" s="59">
        <f t="shared" si="2"/>
        <v>0</v>
      </c>
      <c r="U55" s="59">
        <f t="shared" si="3"/>
        <v>20</v>
      </c>
      <c r="V55" s="271" t="str">
        <f t="shared" si="4"/>
        <v>Control Adecuado</v>
      </c>
      <c r="W55" s="271" t="str">
        <f t="shared" si="5"/>
        <v>Cambie el valor de la probabilidad</v>
      </c>
      <c r="X55" s="60"/>
      <c r="Y55" s="271"/>
      <c r="Z55" s="271"/>
      <c r="AA55" s="59">
        <f t="shared" si="11"/>
        <v>0</v>
      </c>
      <c r="AB55" s="59">
        <f t="shared" si="6"/>
        <v>0</v>
      </c>
      <c r="AC55" s="59">
        <f t="shared" si="7"/>
        <v>0</v>
      </c>
      <c r="AD55" s="61" t="e">
        <f>VLOOKUP(AB55,'MapadeCalor (2)'!$B$2:$G$6,AA55+1,0)</f>
        <v>#N/A</v>
      </c>
      <c r="AE55" s="56" t="s">
        <v>946</v>
      </c>
      <c r="AF55" s="271" t="s">
        <v>943</v>
      </c>
    </row>
    <row r="56" spans="2:35" ht="409.6" customHeight="1" x14ac:dyDescent="0.25">
      <c r="B56" s="54">
        <v>49</v>
      </c>
      <c r="C56" s="72" t="s">
        <v>315</v>
      </c>
      <c r="D56" s="271" t="s">
        <v>348</v>
      </c>
      <c r="E56" s="56" t="s">
        <v>534</v>
      </c>
      <c r="F56" s="71" t="s">
        <v>535</v>
      </c>
      <c r="G56" s="71" t="s">
        <v>536</v>
      </c>
      <c r="H56" s="271" t="s">
        <v>299</v>
      </c>
      <c r="I56" s="271" t="s">
        <v>300</v>
      </c>
      <c r="J56" s="59">
        <f t="shared" si="8"/>
        <v>4</v>
      </c>
      <c r="K56" s="59">
        <f t="shared" si="9"/>
        <v>3</v>
      </c>
      <c r="L56" s="57">
        <f t="shared" si="10"/>
        <v>12</v>
      </c>
      <c r="M56" s="271" t="str">
        <f>VLOOKUP(K56,'MapadeCalor (2)'!$B$2:$G$6,J56+1,0)</f>
        <v>MUY ALTO</v>
      </c>
      <c r="N56" s="67" t="s">
        <v>537</v>
      </c>
      <c r="O56" s="56" t="s">
        <v>302</v>
      </c>
      <c r="P56" s="56" t="s">
        <v>308</v>
      </c>
      <c r="Q56" s="56" t="s">
        <v>269</v>
      </c>
      <c r="R56" s="59">
        <f t="shared" si="0"/>
        <v>15</v>
      </c>
      <c r="S56" s="59">
        <f t="shared" si="1"/>
        <v>5</v>
      </c>
      <c r="T56" s="59">
        <f t="shared" si="2"/>
        <v>0</v>
      </c>
      <c r="U56" s="59">
        <f t="shared" si="3"/>
        <v>20</v>
      </c>
      <c r="V56" s="271" t="str">
        <f t="shared" si="4"/>
        <v>Control Adecuado</v>
      </c>
      <c r="W56" s="271" t="str">
        <f t="shared" si="5"/>
        <v>Cambie el valor de la probabilidad</v>
      </c>
      <c r="X56" s="66" t="s">
        <v>473</v>
      </c>
      <c r="Y56" s="271"/>
      <c r="Z56" s="271"/>
      <c r="AA56" s="59">
        <f t="shared" si="11"/>
        <v>0</v>
      </c>
      <c r="AB56" s="59">
        <f t="shared" si="6"/>
        <v>0</v>
      </c>
      <c r="AC56" s="59">
        <f t="shared" si="7"/>
        <v>0</v>
      </c>
      <c r="AD56" s="61" t="e">
        <f>VLOOKUP(AB56,'MapadeCalor (2)'!$B$2:$G$6,AA56+1,0)</f>
        <v>#N/A</v>
      </c>
      <c r="AE56" s="67" t="s">
        <v>947</v>
      </c>
      <c r="AF56" s="271" t="s">
        <v>948</v>
      </c>
    </row>
    <row r="57" spans="2:35" ht="171" customHeight="1" x14ac:dyDescent="0.25">
      <c r="B57" s="54">
        <v>50</v>
      </c>
      <c r="C57" s="72" t="s">
        <v>315</v>
      </c>
      <c r="D57" s="271" t="s">
        <v>348</v>
      </c>
      <c r="E57" s="271" t="s">
        <v>464</v>
      </c>
      <c r="F57" s="56" t="s">
        <v>538</v>
      </c>
      <c r="G57" s="71" t="s">
        <v>466</v>
      </c>
      <c r="H57" s="271" t="s">
        <v>384</v>
      </c>
      <c r="I57" s="271" t="s">
        <v>300</v>
      </c>
      <c r="J57" s="59">
        <f t="shared" si="8"/>
        <v>5</v>
      </c>
      <c r="K57" s="59">
        <f t="shared" si="9"/>
        <v>3</v>
      </c>
      <c r="L57" s="57">
        <f t="shared" si="10"/>
        <v>15</v>
      </c>
      <c r="M57" s="271" t="str">
        <f>VLOOKUP(K57,'MapadeCalor (2)'!$B$2:$G$6,J57+1,0)</f>
        <v>MUY ALTO</v>
      </c>
      <c r="N57" s="58" t="s">
        <v>467</v>
      </c>
      <c r="O57" s="56" t="s">
        <v>302</v>
      </c>
      <c r="P57" s="56" t="s">
        <v>308</v>
      </c>
      <c r="Q57" s="56" t="s">
        <v>269</v>
      </c>
      <c r="R57" s="59">
        <f t="shared" si="0"/>
        <v>15</v>
      </c>
      <c r="S57" s="59">
        <f t="shared" si="1"/>
        <v>5</v>
      </c>
      <c r="T57" s="59">
        <f t="shared" si="2"/>
        <v>0</v>
      </c>
      <c r="U57" s="59">
        <f t="shared" si="3"/>
        <v>20</v>
      </c>
      <c r="V57" s="271" t="str">
        <f t="shared" si="4"/>
        <v>Control Adecuado</v>
      </c>
      <c r="W57" s="271" t="str">
        <f t="shared" si="5"/>
        <v>Cambie el valor de la probabilidad</v>
      </c>
      <c r="X57" s="58" t="s">
        <v>468</v>
      </c>
      <c r="Y57" s="271"/>
      <c r="Z57" s="271"/>
      <c r="AA57" s="59">
        <f t="shared" si="11"/>
        <v>0</v>
      </c>
      <c r="AB57" s="59">
        <f t="shared" si="6"/>
        <v>0</v>
      </c>
      <c r="AC57" s="59">
        <f t="shared" si="7"/>
        <v>0</v>
      </c>
      <c r="AD57" s="61" t="e">
        <f>VLOOKUP(AB57,'MapadeCalor (2)'!$B$2:$G$6,AA57+1,0)</f>
        <v>#N/A</v>
      </c>
      <c r="AE57" s="56" t="s">
        <v>949</v>
      </c>
      <c r="AF57" s="271" t="s">
        <v>950</v>
      </c>
    </row>
    <row r="58" spans="2:35" ht="318.75" customHeight="1" x14ac:dyDescent="0.25">
      <c r="B58" s="54">
        <v>51</v>
      </c>
      <c r="C58" s="72" t="s">
        <v>315</v>
      </c>
      <c r="D58" s="271" t="s">
        <v>348</v>
      </c>
      <c r="E58" s="271" t="s">
        <v>469</v>
      </c>
      <c r="F58" s="56" t="s">
        <v>470</v>
      </c>
      <c r="G58" s="56" t="s">
        <v>471</v>
      </c>
      <c r="H58" s="271" t="s">
        <v>299</v>
      </c>
      <c r="I58" s="271" t="s">
        <v>300</v>
      </c>
      <c r="J58" s="59">
        <f t="shared" si="8"/>
        <v>4</v>
      </c>
      <c r="K58" s="59">
        <f t="shared" si="9"/>
        <v>3</v>
      </c>
      <c r="L58" s="57">
        <f t="shared" si="10"/>
        <v>12</v>
      </c>
      <c r="M58" s="271" t="str">
        <f>VLOOKUP(K58,'MapadeCalor (2)'!$B$2:$G$6,J58+1,0)</f>
        <v>MUY ALTO</v>
      </c>
      <c r="N58" s="58" t="s">
        <v>539</v>
      </c>
      <c r="O58" s="56" t="s">
        <v>302</v>
      </c>
      <c r="P58" s="56" t="s">
        <v>308</v>
      </c>
      <c r="Q58" s="56" t="s">
        <v>269</v>
      </c>
      <c r="R58" s="59">
        <f t="shared" si="0"/>
        <v>15</v>
      </c>
      <c r="S58" s="59">
        <f t="shared" si="1"/>
        <v>5</v>
      </c>
      <c r="T58" s="59">
        <f t="shared" si="2"/>
        <v>0</v>
      </c>
      <c r="U58" s="59">
        <f t="shared" si="3"/>
        <v>20</v>
      </c>
      <c r="V58" s="271" t="str">
        <f t="shared" si="4"/>
        <v>Control Adecuado</v>
      </c>
      <c r="W58" s="271" t="str">
        <f t="shared" si="5"/>
        <v>Cambie el valor de la probabilidad</v>
      </c>
      <c r="X58" s="58" t="s">
        <v>473</v>
      </c>
      <c r="Y58" s="271"/>
      <c r="Z58" s="271"/>
      <c r="AA58" s="59">
        <f t="shared" si="11"/>
        <v>0</v>
      </c>
      <c r="AB58" s="59">
        <f t="shared" si="6"/>
        <v>0</v>
      </c>
      <c r="AC58" s="59">
        <f t="shared" si="7"/>
        <v>0</v>
      </c>
      <c r="AD58" s="61" t="e">
        <f>VLOOKUP(AB58,'MapadeCalor (2)'!$B$2:$G$6,AA58+1,0)</f>
        <v>#N/A</v>
      </c>
      <c r="AE58" s="83" t="s">
        <v>951</v>
      </c>
      <c r="AF58" s="271" t="s">
        <v>952</v>
      </c>
    </row>
    <row r="59" spans="2:35" ht="144.75" customHeight="1" x14ac:dyDescent="0.25">
      <c r="B59" s="54">
        <v>52</v>
      </c>
      <c r="C59" s="72" t="s">
        <v>315</v>
      </c>
      <c r="D59" s="271" t="s">
        <v>348</v>
      </c>
      <c r="E59" s="271" t="s">
        <v>540</v>
      </c>
      <c r="F59" s="71" t="s">
        <v>541</v>
      </c>
      <c r="G59" s="71" t="s">
        <v>542</v>
      </c>
      <c r="H59" s="271" t="s">
        <v>299</v>
      </c>
      <c r="I59" s="271" t="s">
        <v>300</v>
      </c>
      <c r="J59" s="59">
        <f t="shared" si="8"/>
        <v>4</v>
      </c>
      <c r="K59" s="59">
        <f t="shared" si="9"/>
        <v>3</v>
      </c>
      <c r="L59" s="57">
        <f t="shared" si="10"/>
        <v>12</v>
      </c>
      <c r="M59" s="271" t="str">
        <f>VLOOKUP(K59,'MapadeCalor (2)'!$B$2:$G$6,J59+1,0)</f>
        <v>MUY ALTO</v>
      </c>
      <c r="N59" s="67" t="s">
        <v>543</v>
      </c>
      <c r="O59" s="56" t="s">
        <v>302</v>
      </c>
      <c r="P59" s="56" t="s">
        <v>308</v>
      </c>
      <c r="Q59" s="56" t="s">
        <v>269</v>
      </c>
      <c r="R59" s="59">
        <f t="shared" si="0"/>
        <v>15</v>
      </c>
      <c r="S59" s="59">
        <f t="shared" si="1"/>
        <v>5</v>
      </c>
      <c r="T59" s="59">
        <f t="shared" si="2"/>
        <v>0</v>
      </c>
      <c r="U59" s="59">
        <f t="shared" si="3"/>
        <v>20</v>
      </c>
      <c r="V59" s="271" t="str">
        <f t="shared" si="4"/>
        <v>Control Adecuado</v>
      </c>
      <c r="W59" s="271" t="str">
        <f t="shared" si="5"/>
        <v>Cambie el valor de la probabilidad</v>
      </c>
      <c r="X59" s="58" t="s">
        <v>544</v>
      </c>
      <c r="Y59" s="271"/>
      <c r="Z59" s="271"/>
      <c r="AA59" s="59">
        <f t="shared" si="11"/>
        <v>0</v>
      </c>
      <c r="AB59" s="59">
        <f t="shared" si="6"/>
        <v>0</v>
      </c>
      <c r="AC59" s="59">
        <f t="shared" si="7"/>
        <v>0</v>
      </c>
      <c r="AD59" s="61" t="e">
        <f>VLOOKUP(AB59,'MapadeCalor (2)'!$B$2:$G$6,AA59+1,0)</f>
        <v>#N/A</v>
      </c>
      <c r="AE59" s="67" t="s">
        <v>953</v>
      </c>
      <c r="AF59" s="271" t="s">
        <v>954</v>
      </c>
    </row>
    <row r="60" spans="2:35" ht="123" customHeight="1" x14ac:dyDescent="0.25">
      <c r="B60" s="54">
        <v>53</v>
      </c>
      <c r="C60" s="72" t="s">
        <v>315</v>
      </c>
      <c r="D60" s="271" t="s">
        <v>356</v>
      </c>
      <c r="E60" s="271" t="s">
        <v>545</v>
      </c>
      <c r="F60" s="56" t="s">
        <v>546</v>
      </c>
      <c r="G60" s="56" t="s">
        <v>547</v>
      </c>
      <c r="H60" s="271" t="s">
        <v>384</v>
      </c>
      <c r="I60" s="271" t="s">
        <v>300</v>
      </c>
      <c r="J60" s="59">
        <f t="shared" si="8"/>
        <v>5</v>
      </c>
      <c r="K60" s="59">
        <f t="shared" si="9"/>
        <v>3</v>
      </c>
      <c r="L60" s="57">
        <f t="shared" si="10"/>
        <v>15</v>
      </c>
      <c r="M60" s="271" t="str">
        <f>VLOOKUP(K60,'MapadeCalor (2)'!$B$2:$G$6,J60+1,0)</f>
        <v>MUY ALTO</v>
      </c>
      <c r="N60" s="58" t="s">
        <v>548</v>
      </c>
      <c r="O60" s="56" t="s">
        <v>302</v>
      </c>
      <c r="P60" s="56" t="s">
        <v>308</v>
      </c>
      <c r="Q60" s="56" t="s">
        <v>270</v>
      </c>
      <c r="R60" s="59">
        <f t="shared" si="0"/>
        <v>15</v>
      </c>
      <c r="S60" s="59">
        <f t="shared" si="1"/>
        <v>5</v>
      </c>
      <c r="T60" s="59">
        <f t="shared" si="2"/>
        <v>0</v>
      </c>
      <c r="U60" s="59">
        <f t="shared" si="3"/>
        <v>20</v>
      </c>
      <c r="V60" s="271" t="str">
        <f t="shared" si="4"/>
        <v>Control Adecuado</v>
      </c>
      <c r="W60" s="271" t="str">
        <f t="shared" si="5"/>
        <v>Cambie el valor del impacto</v>
      </c>
      <c r="X60" s="58" t="s">
        <v>549</v>
      </c>
      <c r="Y60" s="271"/>
      <c r="Z60" s="271"/>
      <c r="AA60" s="59">
        <f t="shared" si="11"/>
        <v>0</v>
      </c>
      <c r="AB60" s="59">
        <f t="shared" si="6"/>
        <v>0</v>
      </c>
      <c r="AC60" s="59">
        <f t="shared" si="7"/>
        <v>0</v>
      </c>
      <c r="AD60" s="61" t="e">
        <f>VLOOKUP(AB60,'MapadeCalor (2)'!$B$2:$G$6,AA60+1,0)</f>
        <v>#N/A</v>
      </c>
      <c r="AE60" s="56"/>
      <c r="AF60" s="271"/>
    </row>
    <row r="61" spans="2:35" ht="114.75" x14ac:dyDescent="0.25">
      <c r="B61" s="54">
        <v>54</v>
      </c>
      <c r="C61" s="72" t="s">
        <v>341</v>
      </c>
      <c r="D61" s="271" t="s">
        <v>356</v>
      </c>
      <c r="E61" s="271" t="s">
        <v>550</v>
      </c>
      <c r="F61" s="56" t="s">
        <v>551</v>
      </c>
      <c r="G61" s="56" t="s">
        <v>552</v>
      </c>
      <c r="H61" s="271" t="s">
        <v>299</v>
      </c>
      <c r="I61" s="271" t="s">
        <v>300</v>
      </c>
      <c r="J61" s="59">
        <f t="shared" si="8"/>
        <v>4</v>
      </c>
      <c r="K61" s="59">
        <f t="shared" si="9"/>
        <v>3</v>
      </c>
      <c r="L61" s="57">
        <f t="shared" si="10"/>
        <v>12</v>
      </c>
      <c r="M61" s="271" t="str">
        <f>VLOOKUP(K61,'MapadeCalor (2)'!$B$2:$G$6,J61+1,0)</f>
        <v>MUY ALTO</v>
      </c>
      <c r="N61" s="58" t="s">
        <v>553</v>
      </c>
      <c r="O61" s="56" t="s">
        <v>302</v>
      </c>
      <c r="P61" s="56" t="s">
        <v>308</v>
      </c>
      <c r="Q61" s="56" t="s">
        <v>270</v>
      </c>
      <c r="R61" s="59">
        <f t="shared" si="0"/>
        <v>15</v>
      </c>
      <c r="S61" s="59">
        <f t="shared" si="1"/>
        <v>5</v>
      </c>
      <c r="T61" s="59">
        <f t="shared" si="2"/>
        <v>0</v>
      </c>
      <c r="U61" s="59">
        <f t="shared" si="3"/>
        <v>20</v>
      </c>
      <c r="V61" s="271" t="str">
        <f t="shared" si="4"/>
        <v>Control Adecuado</v>
      </c>
      <c r="W61" s="271" t="str">
        <f t="shared" si="5"/>
        <v>Cambie el valor del impacto</v>
      </c>
      <c r="X61" s="58" t="s">
        <v>554</v>
      </c>
      <c r="Y61" s="271"/>
      <c r="Z61" s="271"/>
      <c r="AA61" s="59">
        <f t="shared" si="11"/>
        <v>0</v>
      </c>
      <c r="AB61" s="59">
        <f t="shared" si="6"/>
        <v>0</v>
      </c>
      <c r="AC61" s="59">
        <f t="shared" si="7"/>
        <v>0</v>
      </c>
      <c r="AD61" s="61" t="e">
        <f>VLOOKUP(AB61,'MapadeCalor (2)'!$B$2:$G$6,AA61+1,0)</f>
        <v>#N/A</v>
      </c>
      <c r="AE61" s="56"/>
      <c r="AF61" s="271"/>
    </row>
    <row r="62" spans="2:35" ht="120.75" customHeight="1" x14ac:dyDescent="0.25">
      <c r="B62" s="54">
        <v>55</v>
      </c>
      <c r="C62" s="72" t="s">
        <v>315</v>
      </c>
      <c r="D62" s="271" t="s">
        <v>356</v>
      </c>
      <c r="E62" s="271" t="s">
        <v>555</v>
      </c>
      <c r="F62" s="56" t="s">
        <v>556</v>
      </c>
      <c r="G62" s="56" t="s">
        <v>547</v>
      </c>
      <c r="H62" s="271" t="s">
        <v>345</v>
      </c>
      <c r="I62" s="271" t="s">
        <v>510</v>
      </c>
      <c r="J62" s="59">
        <f t="shared" si="8"/>
        <v>2</v>
      </c>
      <c r="K62" s="59">
        <f t="shared" si="9"/>
        <v>1</v>
      </c>
      <c r="L62" s="57">
        <f t="shared" si="10"/>
        <v>2</v>
      </c>
      <c r="M62" s="271" t="str">
        <f>VLOOKUP(K62,'MapadeCalor (2)'!$B$2:$G$6,J62+1,0)</f>
        <v>BAJO</v>
      </c>
      <c r="N62" s="58" t="s">
        <v>557</v>
      </c>
      <c r="O62" s="56" t="s">
        <v>302</v>
      </c>
      <c r="P62" s="56" t="s">
        <v>308</v>
      </c>
      <c r="Q62" s="56" t="s">
        <v>270</v>
      </c>
      <c r="R62" s="59">
        <f t="shared" si="0"/>
        <v>15</v>
      </c>
      <c r="S62" s="59">
        <f t="shared" si="1"/>
        <v>5</v>
      </c>
      <c r="T62" s="59">
        <f t="shared" si="2"/>
        <v>0</v>
      </c>
      <c r="U62" s="59">
        <f t="shared" si="3"/>
        <v>20</v>
      </c>
      <c r="V62" s="271" t="str">
        <f t="shared" si="4"/>
        <v>Control Adecuado</v>
      </c>
      <c r="W62" s="271" t="str">
        <f t="shared" si="5"/>
        <v>Cambie el valor del impacto</v>
      </c>
      <c r="X62" s="58" t="s">
        <v>558</v>
      </c>
      <c r="Y62" s="271"/>
      <c r="Z62" s="271"/>
      <c r="AA62" s="59">
        <f t="shared" si="11"/>
        <v>0</v>
      </c>
      <c r="AB62" s="59">
        <f t="shared" si="6"/>
        <v>0</v>
      </c>
      <c r="AC62" s="59">
        <f t="shared" si="7"/>
        <v>0</v>
      </c>
      <c r="AD62" s="61" t="e">
        <f>VLOOKUP(AB62,'MapadeCalor (2)'!$B$2:$G$6,AA62+1,0)</f>
        <v>#N/A</v>
      </c>
      <c r="AE62" s="56"/>
      <c r="AF62" s="271"/>
    </row>
    <row r="63" spans="2:35" ht="129.75" customHeight="1" x14ac:dyDescent="0.25">
      <c r="B63" s="54">
        <v>56</v>
      </c>
      <c r="C63" s="72" t="s">
        <v>341</v>
      </c>
      <c r="D63" s="271" t="s">
        <v>356</v>
      </c>
      <c r="E63" s="271" t="s">
        <v>559</v>
      </c>
      <c r="F63" s="56" t="s">
        <v>560</v>
      </c>
      <c r="G63" s="56" t="s">
        <v>561</v>
      </c>
      <c r="H63" s="271" t="s">
        <v>299</v>
      </c>
      <c r="I63" s="271" t="s">
        <v>437</v>
      </c>
      <c r="J63" s="59">
        <f t="shared" si="8"/>
        <v>4</v>
      </c>
      <c r="K63" s="59">
        <f t="shared" si="9"/>
        <v>5</v>
      </c>
      <c r="L63" s="57">
        <f t="shared" si="10"/>
        <v>20</v>
      </c>
      <c r="M63" s="271" t="str">
        <f>VLOOKUP(K63,'MapadeCalor (2)'!$B$2:$G$6,J63+1,0)</f>
        <v>MUY ALTO</v>
      </c>
      <c r="N63" s="58" t="s">
        <v>562</v>
      </c>
      <c r="O63" s="56" t="s">
        <v>302</v>
      </c>
      <c r="P63" s="56" t="s">
        <v>308</v>
      </c>
      <c r="Q63" s="56" t="s">
        <v>270</v>
      </c>
      <c r="R63" s="59">
        <f t="shared" si="0"/>
        <v>15</v>
      </c>
      <c r="S63" s="59">
        <f t="shared" si="1"/>
        <v>5</v>
      </c>
      <c r="T63" s="59">
        <f t="shared" si="2"/>
        <v>0</v>
      </c>
      <c r="U63" s="59">
        <f t="shared" si="3"/>
        <v>20</v>
      </c>
      <c r="V63" s="271" t="str">
        <f t="shared" si="4"/>
        <v>Control Adecuado</v>
      </c>
      <c r="W63" s="271" t="str">
        <f t="shared" si="5"/>
        <v>Cambie el valor del impacto</v>
      </c>
      <c r="X63" s="58" t="s">
        <v>563</v>
      </c>
      <c r="Y63" s="271"/>
      <c r="Z63" s="271"/>
      <c r="AA63" s="59">
        <f t="shared" si="11"/>
        <v>0</v>
      </c>
      <c r="AB63" s="59">
        <f t="shared" si="6"/>
        <v>0</v>
      </c>
      <c r="AC63" s="59">
        <f t="shared" si="7"/>
        <v>0</v>
      </c>
      <c r="AD63" s="61" t="e">
        <f>VLOOKUP(AB63,'MapadeCalor (2)'!$B$2:$G$6,AA63+1,0)</f>
        <v>#N/A</v>
      </c>
      <c r="AE63" s="56"/>
      <c r="AF63" s="271"/>
      <c r="AI63" s="85"/>
    </row>
    <row r="64" spans="2:35" ht="204.75" customHeight="1" x14ac:dyDescent="0.25">
      <c r="B64" s="54">
        <v>57</v>
      </c>
      <c r="C64" s="72" t="s">
        <v>305</v>
      </c>
      <c r="D64" s="271" t="s">
        <v>413</v>
      </c>
      <c r="E64" s="271" t="s">
        <v>564</v>
      </c>
      <c r="F64" s="56" t="s">
        <v>565</v>
      </c>
      <c r="G64" s="56" t="s">
        <v>566</v>
      </c>
      <c r="H64" s="271" t="s">
        <v>299</v>
      </c>
      <c r="I64" s="271" t="s">
        <v>300</v>
      </c>
      <c r="J64" s="59">
        <f t="shared" si="8"/>
        <v>4</v>
      </c>
      <c r="K64" s="59">
        <f t="shared" si="9"/>
        <v>3</v>
      </c>
      <c r="L64" s="57">
        <f t="shared" si="10"/>
        <v>12</v>
      </c>
      <c r="M64" s="271" t="str">
        <f>VLOOKUP(K64,'MapadeCalor (2)'!$B$2:$G$6,J64+1,0)</f>
        <v>MUY ALTO</v>
      </c>
      <c r="N64" s="58" t="s">
        <v>567</v>
      </c>
      <c r="O64" s="56" t="s">
        <v>302</v>
      </c>
      <c r="P64" s="56" t="s">
        <v>308</v>
      </c>
      <c r="Q64" s="56" t="s">
        <v>269</v>
      </c>
      <c r="R64" s="59">
        <f t="shared" si="0"/>
        <v>15</v>
      </c>
      <c r="S64" s="59">
        <f t="shared" si="1"/>
        <v>5</v>
      </c>
      <c r="T64" s="59">
        <f t="shared" si="2"/>
        <v>0</v>
      </c>
      <c r="U64" s="59">
        <f t="shared" si="3"/>
        <v>20</v>
      </c>
      <c r="V64" s="271" t="str">
        <f t="shared" si="4"/>
        <v>Control Adecuado</v>
      </c>
      <c r="W64" s="271" t="str">
        <f t="shared" si="5"/>
        <v>Cambie el valor de la probabilidad</v>
      </c>
      <c r="X64" s="58" t="s">
        <v>568</v>
      </c>
      <c r="Y64" s="271"/>
      <c r="Z64" s="271"/>
      <c r="AA64" s="59">
        <f t="shared" si="11"/>
        <v>0</v>
      </c>
      <c r="AB64" s="59">
        <f t="shared" si="6"/>
        <v>0</v>
      </c>
      <c r="AC64" s="59">
        <f t="shared" si="7"/>
        <v>0</v>
      </c>
      <c r="AD64" s="61" t="e">
        <f>VLOOKUP(AB64,'MapadeCalor (2)'!$B$2:$G$6,AA64+1,0)</f>
        <v>#N/A</v>
      </c>
      <c r="AE64" s="56" t="s">
        <v>955</v>
      </c>
      <c r="AF64" s="271" t="s">
        <v>956</v>
      </c>
    </row>
    <row r="65" spans="2:32" ht="216" customHeight="1" x14ac:dyDescent="0.25">
      <c r="B65" s="54">
        <v>58</v>
      </c>
      <c r="C65" s="72" t="s">
        <v>315</v>
      </c>
      <c r="D65" s="271" t="s">
        <v>413</v>
      </c>
      <c r="E65" s="271" t="s">
        <v>569</v>
      </c>
      <c r="F65" s="56" t="s">
        <v>570</v>
      </c>
      <c r="G65" s="56" t="s">
        <v>571</v>
      </c>
      <c r="H65" s="271" t="s">
        <v>299</v>
      </c>
      <c r="I65" s="271" t="s">
        <v>336</v>
      </c>
      <c r="J65" s="59">
        <f t="shared" si="8"/>
        <v>4</v>
      </c>
      <c r="K65" s="59">
        <f t="shared" si="9"/>
        <v>4</v>
      </c>
      <c r="L65" s="57">
        <f t="shared" si="10"/>
        <v>16</v>
      </c>
      <c r="M65" s="271" t="str">
        <f>VLOOKUP(K65,'MapadeCalor (2)'!$B$2:$G$6,J65+1,0)</f>
        <v>MUY ALTO</v>
      </c>
      <c r="N65" s="58" t="s">
        <v>572</v>
      </c>
      <c r="O65" s="56" t="s">
        <v>302</v>
      </c>
      <c r="P65" s="56" t="s">
        <v>308</v>
      </c>
      <c r="Q65" s="56" t="s">
        <v>329</v>
      </c>
      <c r="R65" s="59">
        <f t="shared" si="0"/>
        <v>15</v>
      </c>
      <c r="S65" s="59">
        <f t="shared" si="1"/>
        <v>5</v>
      </c>
      <c r="T65" s="59">
        <f t="shared" si="2"/>
        <v>10</v>
      </c>
      <c r="U65" s="59">
        <f t="shared" si="3"/>
        <v>30</v>
      </c>
      <c r="V65" s="271" t="str">
        <f t="shared" si="4"/>
        <v>Control Fuerte</v>
      </c>
      <c r="W65" s="271" t="str">
        <f t="shared" si="5"/>
        <v>Cambie probabilidad e impacto</v>
      </c>
      <c r="X65" s="58" t="s">
        <v>573</v>
      </c>
      <c r="Y65" s="271"/>
      <c r="Z65" s="271"/>
      <c r="AA65" s="59">
        <f t="shared" si="11"/>
        <v>0</v>
      </c>
      <c r="AB65" s="59">
        <f t="shared" si="6"/>
        <v>0</v>
      </c>
      <c r="AC65" s="59">
        <f t="shared" si="7"/>
        <v>0</v>
      </c>
      <c r="AD65" s="61" t="e">
        <f>VLOOKUP(AB65,'MapadeCalor (2)'!$B$2:$G$6,AA65+1,0)</f>
        <v>#N/A</v>
      </c>
      <c r="AE65" s="56" t="s">
        <v>957</v>
      </c>
      <c r="AF65" s="271" t="s">
        <v>956</v>
      </c>
    </row>
    <row r="66" spans="2:32" ht="409.5" customHeight="1" x14ac:dyDescent="0.25">
      <c r="B66" s="54">
        <v>59</v>
      </c>
      <c r="C66" s="72" t="s">
        <v>315</v>
      </c>
      <c r="D66" s="271" t="s">
        <v>413</v>
      </c>
      <c r="E66" s="271" t="s">
        <v>574</v>
      </c>
      <c r="F66" s="56" t="s">
        <v>575</v>
      </c>
      <c r="G66" s="56" t="s">
        <v>576</v>
      </c>
      <c r="H66" s="271" t="s">
        <v>299</v>
      </c>
      <c r="I66" s="271" t="s">
        <v>410</v>
      </c>
      <c r="J66" s="59">
        <f t="shared" si="8"/>
        <v>4</v>
      </c>
      <c r="K66" s="59">
        <f t="shared" si="9"/>
        <v>2</v>
      </c>
      <c r="L66" s="57">
        <f t="shared" si="10"/>
        <v>8</v>
      </c>
      <c r="M66" s="271" t="str">
        <f>VLOOKUP(K66,'MapadeCalor (2)'!$B$2:$G$6,J66+1,0)</f>
        <v>ALTO</v>
      </c>
      <c r="N66" s="58" t="s">
        <v>577</v>
      </c>
      <c r="O66" s="56" t="s">
        <v>317</v>
      </c>
      <c r="P66" s="56" t="s">
        <v>308</v>
      </c>
      <c r="Q66" s="56" t="s">
        <v>269</v>
      </c>
      <c r="R66" s="59">
        <f t="shared" si="0"/>
        <v>20</v>
      </c>
      <c r="S66" s="59">
        <f t="shared" si="1"/>
        <v>5</v>
      </c>
      <c r="T66" s="59">
        <f t="shared" si="2"/>
        <v>0</v>
      </c>
      <c r="U66" s="59">
        <f t="shared" si="3"/>
        <v>25</v>
      </c>
      <c r="V66" s="271" t="str">
        <f t="shared" si="4"/>
        <v>Control Adecuado</v>
      </c>
      <c r="W66" s="271" t="str">
        <f t="shared" si="5"/>
        <v>Cambie el valor de la probabilidad</v>
      </c>
      <c r="X66" s="58" t="s">
        <v>578</v>
      </c>
      <c r="Y66" s="271"/>
      <c r="Z66" s="271"/>
      <c r="AA66" s="59">
        <f t="shared" si="11"/>
        <v>0</v>
      </c>
      <c r="AB66" s="59">
        <f t="shared" si="6"/>
        <v>0</v>
      </c>
      <c r="AC66" s="59">
        <f t="shared" si="7"/>
        <v>0</v>
      </c>
      <c r="AD66" s="61" t="e">
        <f>VLOOKUP(AB66,'MapadeCalor (2)'!$B$2:$G$6,AA66+1,0)</f>
        <v>#N/A</v>
      </c>
      <c r="AE66" s="56" t="s">
        <v>958</v>
      </c>
      <c r="AF66" s="271" t="s">
        <v>956</v>
      </c>
    </row>
    <row r="67" spans="2:32" ht="174.75" customHeight="1" x14ac:dyDescent="0.25">
      <c r="B67" s="54">
        <v>60</v>
      </c>
      <c r="C67" s="72" t="s">
        <v>305</v>
      </c>
      <c r="D67" s="271" t="s">
        <v>306</v>
      </c>
      <c r="E67" s="56" t="s">
        <v>579</v>
      </c>
      <c r="F67" s="83" t="s">
        <v>580</v>
      </c>
      <c r="G67" s="83" t="s">
        <v>581</v>
      </c>
      <c r="H67" s="271" t="s">
        <v>371</v>
      </c>
      <c r="I67" s="271" t="s">
        <v>300</v>
      </c>
      <c r="J67" s="59">
        <f t="shared" si="8"/>
        <v>1</v>
      </c>
      <c r="K67" s="59">
        <f t="shared" si="9"/>
        <v>3</v>
      </c>
      <c r="L67" s="57">
        <f t="shared" si="10"/>
        <v>3</v>
      </c>
      <c r="M67" s="271" t="str">
        <f>VLOOKUP(K67,'MapadeCalor (2)'!$B$2:$G$6,J67+1,0)</f>
        <v>BAJO</v>
      </c>
      <c r="N67" s="56" t="s">
        <v>582</v>
      </c>
      <c r="O67" s="56" t="s">
        <v>302</v>
      </c>
      <c r="P67" s="56" t="s">
        <v>308</v>
      </c>
      <c r="Q67" s="56" t="s">
        <v>329</v>
      </c>
      <c r="R67" s="59">
        <f t="shared" si="0"/>
        <v>15</v>
      </c>
      <c r="S67" s="59">
        <f t="shared" si="1"/>
        <v>5</v>
      </c>
      <c r="T67" s="59">
        <f t="shared" si="2"/>
        <v>10</v>
      </c>
      <c r="U67" s="59">
        <f t="shared" si="3"/>
        <v>30</v>
      </c>
      <c r="V67" s="271" t="str">
        <f t="shared" si="4"/>
        <v>Control Fuerte</v>
      </c>
      <c r="W67" s="271" t="str">
        <f t="shared" si="5"/>
        <v>Cambie probabilidad e impacto</v>
      </c>
      <c r="X67" s="58" t="s">
        <v>583</v>
      </c>
      <c r="Y67" s="271"/>
      <c r="Z67" s="271"/>
      <c r="AA67" s="59">
        <f t="shared" si="11"/>
        <v>0</v>
      </c>
      <c r="AB67" s="59">
        <f t="shared" si="6"/>
        <v>0</v>
      </c>
      <c r="AC67" s="59">
        <f t="shared" si="7"/>
        <v>0</v>
      </c>
      <c r="AD67" s="61" t="e">
        <f>VLOOKUP(AB67,'MapadeCalor (2)'!$B$2:$G$6,AA67+1,0)</f>
        <v>#N/A</v>
      </c>
      <c r="AE67" s="56" t="s">
        <v>959</v>
      </c>
      <c r="AF67" s="271" t="s">
        <v>824</v>
      </c>
    </row>
    <row r="68" spans="2:32" ht="207" customHeight="1" x14ac:dyDescent="0.25">
      <c r="B68" s="54">
        <v>61</v>
      </c>
      <c r="C68" s="72" t="s">
        <v>315</v>
      </c>
      <c r="D68" s="271" t="s">
        <v>306</v>
      </c>
      <c r="E68" s="56" t="s">
        <v>584</v>
      </c>
      <c r="F68" s="56" t="s">
        <v>585</v>
      </c>
      <c r="G68" s="56" t="s">
        <v>586</v>
      </c>
      <c r="H68" s="271" t="s">
        <v>299</v>
      </c>
      <c r="I68" s="271" t="s">
        <v>336</v>
      </c>
      <c r="J68" s="59">
        <f t="shared" si="8"/>
        <v>4</v>
      </c>
      <c r="K68" s="59">
        <f t="shared" si="9"/>
        <v>4</v>
      </c>
      <c r="L68" s="57">
        <f t="shared" si="10"/>
        <v>16</v>
      </c>
      <c r="M68" s="271" t="str">
        <f>VLOOKUP(K68,'MapadeCalor (2)'!$B$2:$G$6,J68+1,0)</f>
        <v>MUY ALTO</v>
      </c>
      <c r="N68" s="58" t="s">
        <v>587</v>
      </c>
      <c r="O68" s="56" t="s">
        <v>302</v>
      </c>
      <c r="P68" s="56" t="s">
        <v>308</v>
      </c>
      <c r="Q68" s="56" t="s">
        <v>269</v>
      </c>
      <c r="R68" s="59">
        <f t="shared" si="0"/>
        <v>15</v>
      </c>
      <c r="S68" s="59">
        <f t="shared" si="1"/>
        <v>5</v>
      </c>
      <c r="T68" s="59">
        <f t="shared" si="2"/>
        <v>0</v>
      </c>
      <c r="U68" s="59">
        <f t="shared" si="3"/>
        <v>20</v>
      </c>
      <c r="V68" s="271" t="str">
        <f t="shared" si="4"/>
        <v>Control Adecuado</v>
      </c>
      <c r="W68" s="271" t="str">
        <f t="shared" si="5"/>
        <v>Cambie el valor de la probabilidad</v>
      </c>
      <c r="X68" s="58" t="s">
        <v>587</v>
      </c>
      <c r="Y68" s="271"/>
      <c r="Z68" s="271"/>
      <c r="AA68" s="59">
        <f t="shared" si="11"/>
        <v>0</v>
      </c>
      <c r="AB68" s="59">
        <f t="shared" si="6"/>
        <v>0</v>
      </c>
      <c r="AC68" s="59">
        <f t="shared" si="7"/>
        <v>0</v>
      </c>
      <c r="AD68" s="61" t="e">
        <f>VLOOKUP(AB68,'MapadeCalor (2)'!$B$2:$G$6,AA68+1,0)</f>
        <v>#N/A</v>
      </c>
      <c r="AE68" s="83" t="s">
        <v>960</v>
      </c>
      <c r="AF68" s="271" t="s">
        <v>825</v>
      </c>
    </row>
    <row r="69" spans="2:32" ht="278.25" customHeight="1" x14ac:dyDescent="0.25">
      <c r="B69" s="54">
        <v>62</v>
      </c>
      <c r="C69" s="72" t="s">
        <v>341</v>
      </c>
      <c r="D69" s="271" t="s">
        <v>306</v>
      </c>
      <c r="E69" s="56" t="s">
        <v>588</v>
      </c>
      <c r="F69" s="56" t="s">
        <v>589</v>
      </c>
      <c r="G69" s="56" t="s">
        <v>590</v>
      </c>
      <c r="H69" s="271" t="s">
        <v>371</v>
      </c>
      <c r="I69" s="271" t="s">
        <v>510</v>
      </c>
      <c r="J69" s="59">
        <f t="shared" si="8"/>
        <v>1</v>
      </c>
      <c r="K69" s="59">
        <f t="shared" si="9"/>
        <v>1</v>
      </c>
      <c r="L69" s="57">
        <f t="shared" si="10"/>
        <v>1</v>
      </c>
      <c r="M69" s="271" t="str">
        <f>VLOOKUP(K69,'MapadeCalor (2)'!$B$2:$G$6,J69+1,0)</f>
        <v>BAJO</v>
      </c>
      <c r="N69" s="58" t="s">
        <v>591</v>
      </c>
      <c r="O69" s="56" t="s">
        <v>302</v>
      </c>
      <c r="P69" s="56" t="s">
        <v>308</v>
      </c>
      <c r="Q69" s="56" t="s">
        <v>329</v>
      </c>
      <c r="R69" s="59">
        <f t="shared" si="0"/>
        <v>15</v>
      </c>
      <c r="S69" s="59">
        <f t="shared" si="1"/>
        <v>5</v>
      </c>
      <c r="T69" s="59">
        <f t="shared" si="2"/>
        <v>10</v>
      </c>
      <c r="U69" s="59">
        <f t="shared" si="3"/>
        <v>30</v>
      </c>
      <c r="V69" s="271" t="str">
        <f t="shared" si="4"/>
        <v>Control Fuerte</v>
      </c>
      <c r="W69" s="271" t="str">
        <f t="shared" si="5"/>
        <v>Cambie probabilidad e impacto</v>
      </c>
      <c r="X69" s="58" t="s">
        <v>592</v>
      </c>
      <c r="Y69" s="271"/>
      <c r="Z69" s="271"/>
      <c r="AA69" s="59">
        <f t="shared" si="11"/>
        <v>0</v>
      </c>
      <c r="AB69" s="59">
        <f t="shared" si="6"/>
        <v>0</v>
      </c>
      <c r="AC69" s="59">
        <f t="shared" si="7"/>
        <v>0</v>
      </c>
      <c r="AD69" s="61" t="e">
        <f>VLOOKUP(AB69,'MapadeCalor (2)'!$B$2:$G$6,AA69+1,0)</f>
        <v>#N/A</v>
      </c>
      <c r="AE69" s="83" t="s">
        <v>961</v>
      </c>
      <c r="AF69" s="271" t="s">
        <v>825</v>
      </c>
    </row>
    <row r="70" spans="2:32" ht="160.5" customHeight="1" x14ac:dyDescent="0.25">
      <c r="B70" s="54">
        <v>63</v>
      </c>
      <c r="C70" s="72" t="s">
        <v>315</v>
      </c>
      <c r="D70" s="271" t="s">
        <v>356</v>
      </c>
      <c r="E70" s="56" t="s">
        <v>593</v>
      </c>
      <c r="F70" s="56" t="s">
        <v>594</v>
      </c>
      <c r="G70" s="56" t="s">
        <v>595</v>
      </c>
      <c r="H70" s="271" t="s">
        <v>312</v>
      </c>
      <c r="I70" s="271" t="s">
        <v>410</v>
      </c>
      <c r="J70" s="59">
        <f t="shared" si="8"/>
        <v>3</v>
      </c>
      <c r="K70" s="59">
        <f t="shared" si="9"/>
        <v>2</v>
      </c>
      <c r="L70" s="57">
        <f t="shared" si="10"/>
        <v>6</v>
      </c>
      <c r="M70" s="271" t="str">
        <f>VLOOKUP(K70,'MapadeCalor (2)'!$B$2:$G$6,J70+1,0)</f>
        <v>MEDIO</v>
      </c>
      <c r="N70" s="66" t="s">
        <v>596</v>
      </c>
      <c r="O70" s="56" t="s">
        <v>302</v>
      </c>
      <c r="P70" s="56" t="s">
        <v>308</v>
      </c>
      <c r="Q70" s="56" t="s">
        <v>269</v>
      </c>
      <c r="R70" s="59">
        <f t="shared" si="0"/>
        <v>15</v>
      </c>
      <c r="S70" s="59">
        <f t="shared" si="1"/>
        <v>5</v>
      </c>
      <c r="T70" s="59">
        <f t="shared" si="2"/>
        <v>0</v>
      </c>
      <c r="U70" s="59">
        <f t="shared" si="3"/>
        <v>20</v>
      </c>
      <c r="V70" s="271" t="str">
        <f t="shared" si="4"/>
        <v>Control Adecuado</v>
      </c>
      <c r="W70" s="271" t="str">
        <f t="shared" si="5"/>
        <v>Cambie el valor de la probabilidad</v>
      </c>
      <c r="X70" s="60" t="s">
        <v>597</v>
      </c>
      <c r="Y70" s="271"/>
      <c r="Z70" s="271"/>
      <c r="AA70" s="59">
        <f t="shared" si="11"/>
        <v>0</v>
      </c>
      <c r="AB70" s="59">
        <f t="shared" si="6"/>
        <v>0</v>
      </c>
      <c r="AC70" s="59">
        <f t="shared" si="7"/>
        <v>0</v>
      </c>
      <c r="AD70" s="61" t="e">
        <f>VLOOKUP(AB70,'MapadeCalor (2)'!$B$2:$G$6,AA70+1,0)</f>
        <v>#N/A</v>
      </c>
      <c r="AE70" s="56"/>
      <c r="AF70" s="271"/>
    </row>
    <row r="71" spans="2:32" ht="116.25" customHeight="1" x14ac:dyDescent="0.25">
      <c r="B71" s="54">
        <v>64</v>
      </c>
      <c r="C71" s="72" t="s">
        <v>341</v>
      </c>
      <c r="D71" s="271" t="s">
        <v>356</v>
      </c>
      <c r="E71" s="56" t="s">
        <v>598</v>
      </c>
      <c r="F71" s="56" t="s">
        <v>599</v>
      </c>
      <c r="G71" s="56" t="s">
        <v>600</v>
      </c>
      <c r="H71" s="271" t="s">
        <v>299</v>
      </c>
      <c r="I71" s="271" t="s">
        <v>300</v>
      </c>
      <c r="J71" s="59">
        <f t="shared" si="8"/>
        <v>4</v>
      </c>
      <c r="K71" s="59">
        <f t="shared" si="9"/>
        <v>3</v>
      </c>
      <c r="L71" s="57">
        <f t="shared" si="10"/>
        <v>12</v>
      </c>
      <c r="M71" s="271" t="str">
        <f>VLOOKUP(K71,'MapadeCalor (2)'!$B$2:$G$6,J71+1,0)</f>
        <v>MUY ALTO</v>
      </c>
      <c r="N71" s="66" t="s">
        <v>601</v>
      </c>
      <c r="O71" s="56" t="s">
        <v>302</v>
      </c>
      <c r="P71" s="56" t="s">
        <v>308</v>
      </c>
      <c r="Q71" s="56" t="s">
        <v>270</v>
      </c>
      <c r="R71" s="59">
        <f t="shared" si="0"/>
        <v>15</v>
      </c>
      <c r="S71" s="59">
        <f t="shared" si="1"/>
        <v>5</v>
      </c>
      <c r="T71" s="59">
        <f t="shared" si="2"/>
        <v>0</v>
      </c>
      <c r="U71" s="59">
        <f t="shared" si="3"/>
        <v>20</v>
      </c>
      <c r="V71" s="271" t="str">
        <f t="shared" si="4"/>
        <v>Control Adecuado</v>
      </c>
      <c r="W71" s="271" t="str">
        <f t="shared" si="5"/>
        <v>Cambie el valor del impacto</v>
      </c>
      <c r="X71" s="65" t="s">
        <v>602</v>
      </c>
      <c r="Y71" s="271"/>
      <c r="Z71" s="271"/>
      <c r="AA71" s="59">
        <f t="shared" si="11"/>
        <v>0</v>
      </c>
      <c r="AB71" s="59">
        <f t="shared" si="6"/>
        <v>0</v>
      </c>
      <c r="AC71" s="59">
        <f t="shared" si="7"/>
        <v>0</v>
      </c>
      <c r="AD71" s="61" t="e">
        <f>VLOOKUP(AB71,'MapadeCalor (2)'!$B$2:$G$6,AA71+1,0)</f>
        <v>#N/A</v>
      </c>
      <c r="AE71" s="56"/>
      <c r="AF71" s="271"/>
    </row>
    <row r="72" spans="2:32" ht="204" x14ac:dyDescent="0.25">
      <c r="B72" s="54">
        <v>65</v>
      </c>
      <c r="C72" s="72" t="s">
        <v>603</v>
      </c>
      <c r="D72" s="271" t="s">
        <v>324</v>
      </c>
      <c r="E72" s="86" t="s">
        <v>604</v>
      </c>
      <c r="F72" s="271" t="s">
        <v>605</v>
      </c>
      <c r="G72" s="271" t="s">
        <v>606</v>
      </c>
      <c r="H72" s="271" t="s">
        <v>299</v>
      </c>
      <c r="I72" s="271" t="s">
        <v>300</v>
      </c>
      <c r="J72" s="59">
        <f t="shared" si="8"/>
        <v>4</v>
      </c>
      <c r="K72" s="59">
        <f t="shared" si="9"/>
        <v>3</v>
      </c>
      <c r="L72" s="57">
        <f t="shared" si="10"/>
        <v>12</v>
      </c>
      <c r="M72" s="271" t="str">
        <f>VLOOKUP(K72,'MapadeCalor (2)'!$B$2:$G$6,J72+1,0)</f>
        <v>MUY ALTO</v>
      </c>
      <c r="N72" s="58" t="s">
        <v>607</v>
      </c>
      <c r="O72" s="271" t="s">
        <v>307</v>
      </c>
      <c r="P72" s="271" t="s">
        <v>308</v>
      </c>
      <c r="Q72" s="271" t="s">
        <v>269</v>
      </c>
      <c r="R72" s="59">
        <f t="shared" ref="R72:R75" si="12">IF(O72="Correctivo",5,(IF(O72="Preventivo",15,(IF(O72="Detectivo",20,0)))))</f>
        <v>5</v>
      </c>
      <c r="S72" s="59">
        <f t="shared" ref="S72:S75" si="13">IF(P72="Manual",5,(IF(P72="Automático",10,0)))</f>
        <v>5</v>
      </c>
      <c r="T72" s="59">
        <f t="shared" ref="T72:T75" si="14">IF(Q72="Probabilidad",0,(IF(Q72="Impacto",0,(IF(Q72="Ambos",10,0)))))</f>
        <v>0</v>
      </c>
      <c r="U72" s="59">
        <f t="shared" ref="U72:U75" si="15">SUM(R72+S72+T72)</f>
        <v>10</v>
      </c>
      <c r="V72" s="271" t="str">
        <f>IF(U72=0,"Sin control",(IF(U72&lt;19,"Control Débil",(IF(((U72&gt;=20)*AND(U72&lt;29)),"Control Adecuado",IF(U72&gt;=30,"Control Fuerte","Error"))))))</f>
        <v>Control Débil</v>
      </c>
      <c r="W72" s="271" t="str">
        <f t="shared" si="5"/>
        <v>Cambie el valor de la probabilidad</v>
      </c>
      <c r="X72" s="65" t="s">
        <v>608</v>
      </c>
      <c r="Y72" s="271"/>
      <c r="Z72" s="271"/>
      <c r="AA72" s="59">
        <f t="shared" si="11"/>
        <v>0</v>
      </c>
      <c r="AB72" s="59">
        <f t="shared" ref="AB72:AB81" si="16">IF(Z72="Insignificante",1,(IF(Z72="Menor",2,(IF(Z72="Moderado",3,(IF(Z72="Mayor",4,(IF(Z72="Catastrófico",5,0)))))))))</f>
        <v>0</v>
      </c>
      <c r="AC72" s="59">
        <f t="shared" si="7"/>
        <v>0</v>
      </c>
      <c r="AD72" s="61" t="e">
        <f>VLOOKUP(AB72,'MapadeCalor (2)'!$B$2:$G$6,AA72+1,0)</f>
        <v>#N/A</v>
      </c>
      <c r="AE72" s="73" t="s">
        <v>962</v>
      </c>
      <c r="AF72" s="74" t="s">
        <v>963</v>
      </c>
    </row>
    <row r="73" spans="2:32" ht="202.5" customHeight="1" x14ac:dyDescent="0.25">
      <c r="B73" s="54">
        <v>66</v>
      </c>
      <c r="C73" s="72" t="s">
        <v>603</v>
      </c>
      <c r="D73" s="271" t="s">
        <v>324</v>
      </c>
      <c r="E73" s="87" t="s">
        <v>609</v>
      </c>
      <c r="F73" s="271" t="s">
        <v>610</v>
      </c>
      <c r="G73" s="271" t="s">
        <v>611</v>
      </c>
      <c r="H73" s="271" t="s">
        <v>299</v>
      </c>
      <c r="I73" s="271" t="s">
        <v>336</v>
      </c>
      <c r="J73" s="59">
        <f t="shared" ref="J73:J75" si="17">IF(H73="Raro",1,(IF(H73="Poco Probable",2,(IF(H73="Posible",3,(IF(H73="Probable",4,(IF(H73="Casi Seguro",5,0)))))))))</f>
        <v>4</v>
      </c>
      <c r="K73" s="59">
        <f t="shared" ref="K73:K75" si="18">IF(I73="Insignificante",1,(IF(I73="Menor",2,(IF(I73="Moderado",3,(IF(I73="Mayor",4,(IF(I73="Catastrófico",5,0)))))))))</f>
        <v>4</v>
      </c>
      <c r="L73" s="57">
        <f t="shared" si="10"/>
        <v>16</v>
      </c>
      <c r="M73" s="271" t="str">
        <f>VLOOKUP(K73,'MapadeCalor (2)'!$B$2:$G$6,J73+1,0)</f>
        <v>MUY ALTO</v>
      </c>
      <c r="N73" s="58" t="s">
        <v>612</v>
      </c>
      <c r="O73" s="271" t="s">
        <v>307</v>
      </c>
      <c r="P73" s="271" t="s">
        <v>308</v>
      </c>
      <c r="Q73" s="271" t="s">
        <v>270</v>
      </c>
      <c r="R73" s="59">
        <f t="shared" si="12"/>
        <v>5</v>
      </c>
      <c r="S73" s="59">
        <f t="shared" si="13"/>
        <v>5</v>
      </c>
      <c r="T73" s="59">
        <f t="shared" si="14"/>
        <v>0</v>
      </c>
      <c r="U73" s="59">
        <f t="shared" si="15"/>
        <v>10</v>
      </c>
      <c r="V73" s="271" t="str">
        <f t="shared" ref="V73:V75" si="19">IF(U73=0,"Sin control",(IF(U73&lt;19,"Control Débil",(IF(((U73&gt;=20)*AND(U73&lt;29)),"Control Adecuado",IF(U73&gt;=30,"Control Fuerte","Error"))))))</f>
        <v>Control Débil</v>
      </c>
      <c r="W73" s="271" t="str">
        <f t="shared" si="5"/>
        <v>Cambie el valor del impacto</v>
      </c>
      <c r="X73" s="60" t="s">
        <v>613</v>
      </c>
      <c r="Y73" s="271"/>
      <c r="Z73" s="271"/>
      <c r="AA73" s="59">
        <f t="shared" si="11"/>
        <v>0</v>
      </c>
      <c r="AB73" s="59">
        <f t="shared" si="16"/>
        <v>0</v>
      </c>
      <c r="AC73" s="59">
        <f t="shared" si="7"/>
        <v>0</v>
      </c>
      <c r="AD73" s="61" t="e">
        <f>VLOOKUP(AB73,'MapadeCalor (2)'!$B$2:$G$6,AA73+1,0)</f>
        <v>#N/A</v>
      </c>
      <c r="AE73" s="293" t="s">
        <v>964</v>
      </c>
      <c r="AF73" s="74" t="s">
        <v>963</v>
      </c>
    </row>
    <row r="74" spans="2:32" ht="275.25" customHeight="1" x14ac:dyDescent="0.25">
      <c r="B74" s="54">
        <v>67</v>
      </c>
      <c r="C74" s="88" t="s">
        <v>614</v>
      </c>
      <c r="D74" s="271" t="s">
        <v>324</v>
      </c>
      <c r="E74" s="87" t="s">
        <v>615</v>
      </c>
      <c r="F74" s="271" t="s">
        <v>616</v>
      </c>
      <c r="G74" s="271" t="s">
        <v>617</v>
      </c>
      <c r="H74" s="271" t="s">
        <v>312</v>
      </c>
      <c r="I74" s="271" t="s">
        <v>300</v>
      </c>
      <c r="J74" s="59">
        <f t="shared" si="17"/>
        <v>3</v>
      </c>
      <c r="K74" s="59">
        <f t="shared" si="18"/>
        <v>3</v>
      </c>
      <c r="L74" s="57">
        <f t="shared" si="10"/>
        <v>9</v>
      </c>
      <c r="M74" s="271" t="str">
        <f>VLOOKUP(K74,'MapadeCalor (2)'!$B$2:$G$6,J74+1,0)</f>
        <v>ALTO</v>
      </c>
      <c r="N74" s="58" t="s">
        <v>618</v>
      </c>
      <c r="O74" s="271" t="s">
        <v>307</v>
      </c>
      <c r="P74" s="271" t="s">
        <v>308</v>
      </c>
      <c r="Q74" s="271" t="s">
        <v>270</v>
      </c>
      <c r="R74" s="59">
        <f t="shared" si="12"/>
        <v>5</v>
      </c>
      <c r="S74" s="59">
        <f t="shared" si="13"/>
        <v>5</v>
      </c>
      <c r="T74" s="59">
        <f t="shared" si="14"/>
        <v>0</v>
      </c>
      <c r="U74" s="59">
        <f t="shared" si="15"/>
        <v>10</v>
      </c>
      <c r="V74" s="271" t="str">
        <f t="shared" si="19"/>
        <v>Control Débil</v>
      </c>
      <c r="W74" s="64" t="str">
        <f t="shared" si="5"/>
        <v>Cambie el valor del impacto</v>
      </c>
      <c r="X74" s="60" t="s">
        <v>619</v>
      </c>
      <c r="Y74" s="271"/>
      <c r="Z74" s="271"/>
      <c r="AA74" s="59">
        <f t="shared" si="11"/>
        <v>0</v>
      </c>
      <c r="AB74" s="59">
        <f t="shared" si="16"/>
        <v>0</v>
      </c>
      <c r="AC74" s="59">
        <f t="shared" si="7"/>
        <v>0</v>
      </c>
      <c r="AD74" s="61" t="e">
        <f>VLOOKUP(AB74,'MapadeCalor (2)'!$B$2:$G$6,AA74+1,0)</f>
        <v>#N/A</v>
      </c>
      <c r="AE74" s="293" t="s">
        <v>965</v>
      </c>
      <c r="AF74" s="74" t="s">
        <v>963</v>
      </c>
    </row>
    <row r="75" spans="2:32" ht="324.75" customHeight="1" x14ac:dyDescent="0.25">
      <c r="B75" s="54">
        <v>68</v>
      </c>
      <c r="C75" s="88" t="s">
        <v>614</v>
      </c>
      <c r="D75" s="271" t="s">
        <v>324</v>
      </c>
      <c r="E75" s="87" t="s">
        <v>620</v>
      </c>
      <c r="F75" s="271" t="s">
        <v>621</v>
      </c>
      <c r="G75" s="271" t="s">
        <v>622</v>
      </c>
      <c r="H75" s="271" t="s">
        <v>299</v>
      </c>
      <c r="I75" s="271" t="s">
        <v>336</v>
      </c>
      <c r="J75" s="59">
        <f t="shared" si="17"/>
        <v>4</v>
      </c>
      <c r="K75" s="59">
        <f t="shared" si="18"/>
        <v>4</v>
      </c>
      <c r="L75" s="57">
        <f t="shared" si="10"/>
        <v>16</v>
      </c>
      <c r="M75" s="271" t="str">
        <f>VLOOKUP(K75,'MapadeCalor (2)'!$B$2:$G$6,J75+1,0)</f>
        <v>MUY ALTO</v>
      </c>
      <c r="N75" s="58" t="s">
        <v>623</v>
      </c>
      <c r="O75" s="271" t="s">
        <v>302</v>
      </c>
      <c r="P75" s="271" t="s">
        <v>308</v>
      </c>
      <c r="Q75" s="271" t="s">
        <v>269</v>
      </c>
      <c r="R75" s="59">
        <f t="shared" si="12"/>
        <v>15</v>
      </c>
      <c r="S75" s="59">
        <f t="shared" si="13"/>
        <v>5</v>
      </c>
      <c r="T75" s="59">
        <f t="shared" si="14"/>
        <v>0</v>
      </c>
      <c r="U75" s="59">
        <f t="shared" si="15"/>
        <v>20</v>
      </c>
      <c r="V75" s="271" t="str">
        <f t="shared" si="19"/>
        <v>Control Adecuado</v>
      </c>
      <c r="W75" s="271" t="str">
        <f t="shared" si="5"/>
        <v>Cambie el valor de la probabilidad</v>
      </c>
      <c r="X75" s="60" t="s">
        <v>619</v>
      </c>
      <c r="Y75" s="271"/>
      <c r="Z75" s="271"/>
      <c r="AA75" s="59">
        <f t="shared" si="11"/>
        <v>0</v>
      </c>
      <c r="AB75" s="59">
        <f t="shared" si="16"/>
        <v>0</v>
      </c>
      <c r="AC75" s="59">
        <f t="shared" ref="AC75:AC81" si="20">AA75*AB75</f>
        <v>0</v>
      </c>
      <c r="AD75" s="61" t="e">
        <f>VLOOKUP(AB75,'MapadeCalor (2)'!$B$2:$G$6,AA75+1,0)</f>
        <v>#N/A</v>
      </c>
      <c r="AE75" s="293" t="s">
        <v>966</v>
      </c>
      <c r="AF75" s="74" t="s">
        <v>963</v>
      </c>
    </row>
    <row r="76" spans="2:32" ht="256.5" customHeight="1" x14ac:dyDescent="0.25">
      <c r="B76" s="54">
        <v>69</v>
      </c>
      <c r="C76" s="88" t="s">
        <v>614</v>
      </c>
      <c r="D76" s="271" t="s">
        <v>324</v>
      </c>
      <c r="E76" s="87" t="s">
        <v>624</v>
      </c>
      <c r="F76" s="89" t="s">
        <v>625</v>
      </c>
      <c r="G76" s="89" t="s">
        <v>626</v>
      </c>
      <c r="H76" s="271" t="s">
        <v>299</v>
      </c>
      <c r="I76" s="271" t="s">
        <v>300</v>
      </c>
      <c r="J76" s="59">
        <f>IF(H76="Raro",1,(IF(H76="Poco Probable",2,(IF(H76="Posible",3,(IF(H76="Probable",4,(IF(H76="Casi Seguro",5,0)))))))))</f>
        <v>4</v>
      </c>
      <c r="K76" s="59">
        <f>IF(I76="Insignificante",1,(IF(I76="Menor",2,(IF(I76="Moderado",3,(IF(I76="Mayor",4,(IF(I76="Catastrófico",5,0)))))))))</f>
        <v>3</v>
      </c>
      <c r="L76" s="57">
        <f t="shared" ref="L76:L81" si="21">J76*K76</f>
        <v>12</v>
      </c>
      <c r="M76" s="271" t="str">
        <f>VLOOKUP(K76,'MapadeCalor (2)'!$B$2:$G$6,J76+1,0)</f>
        <v>MUY ALTO</v>
      </c>
      <c r="N76" s="58" t="s">
        <v>627</v>
      </c>
      <c r="O76" s="271" t="s">
        <v>302</v>
      </c>
      <c r="P76" s="271" t="s">
        <v>308</v>
      </c>
      <c r="Q76" s="271" t="s">
        <v>269</v>
      </c>
      <c r="R76" s="59">
        <f>IF(O76="Correctivo",5,(IF(O76="Preventivo",15,(IF(O76="Detectivo",20,0)))))</f>
        <v>15</v>
      </c>
      <c r="S76" s="59">
        <f>IF(P76="Manual",5,(IF(P76="Automático",10,0)))</f>
        <v>5</v>
      </c>
      <c r="T76" s="59">
        <f>IF(Q76="Probabilidad",0,(IF(Q76="Impacto",0,(IF(Q76="Ambos",10,0)))))</f>
        <v>0</v>
      </c>
      <c r="U76" s="59">
        <f>SUM(R76+S76+T76)</f>
        <v>20</v>
      </c>
      <c r="V76" s="271" t="str">
        <f>IF(U76=0,"Sin control",(IF(U76&lt;19,"Control Débil",(IF(((U76&gt;=20)*AND(U76&lt;29)),"Control Adecuado",IF(U76&gt;=30,"Control Fuerte","Error"))))))</f>
        <v>Control Adecuado</v>
      </c>
      <c r="W76" s="271" t="str">
        <f>IF(Q76="Probabilidad","Cambie el valor de la probabilidad",(IF(Q76="Impacto","Cambie el valor del impacto",(IF(Q76="Ambos","Cambie probabilidad e impacto","Sin Acción")))))</f>
        <v>Cambie el valor de la probabilidad</v>
      </c>
      <c r="X76" s="60" t="s">
        <v>619</v>
      </c>
      <c r="Y76" s="271"/>
      <c r="Z76" s="271"/>
      <c r="AA76" s="59">
        <f t="shared" ref="AA76:AA81" si="22">IF(Y76="Raro",1,(IF(Y76="Poco Probable",2,(IF(Y76="Posible",3,(IF(Y76="Probable",4,(IF(Y76="Casi Seguro",5,0)))))))))</f>
        <v>0</v>
      </c>
      <c r="AB76" s="59">
        <f t="shared" si="16"/>
        <v>0</v>
      </c>
      <c r="AC76" s="59">
        <f t="shared" si="20"/>
        <v>0</v>
      </c>
      <c r="AD76" s="61" t="e">
        <f>VLOOKUP(AB76,'MapadeCalor (2)'!$B$2:$G$6,AA76+1,0)</f>
        <v>#N/A</v>
      </c>
      <c r="AE76" s="294" t="s">
        <v>967</v>
      </c>
      <c r="AF76" s="74" t="s">
        <v>968</v>
      </c>
    </row>
    <row r="77" spans="2:32" ht="354" customHeight="1" x14ac:dyDescent="0.25">
      <c r="B77" s="54">
        <v>70</v>
      </c>
      <c r="C77" s="88" t="s">
        <v>614</v>
      </c>
      <c r="D77" s="271" t="s">
        <v>324</v>
      </c>
      <c r="E77" s="87" t="s">
        <v>628</v>
      </c>
      <c r="F77" s="89" t="s">
        <v>629</v>
      </c>
      <c r="G77" s="89" t="s">
        <v>630</v>
      </c>
      <c r="H77" s="271" t="s">
        <v>299</v>
      </c>
      <c r="I77" s="271" t="s">
        <v>336</v>
      </c>
      <c r="J77" s="59">
        <f t="shared" ref="J77:J81" si="23">IF(H77="Raro",1,(IF(H77="Poco Probable",2,(IF(H77="Posible",3,(IF(H77="Probable",4,(IF(H77="Casi Seguro",5,0)))))))))</f>
        <v>4</v>
      </c>
      <c r="K77" s="59">
        <f t="shared" ref="K77:K81" si="24">IF(I77="Insignificante",1,(IF(I77="Menor",2,(IF(I77="Moderado",3,(IF(I77="Mayor",4,(IF(I77="Catastrófico",5,0)))))))))</f>
        <v>4</v>
      </c>
      <c r="L77" s="57">
        <f t="shared" si="21"/>
        <v>16</v>
      </c>
      <c r="M77" s="271" t="str">
        <f>VLOOKUP(K77,'MapadeCalor (2)'!$B$2:$G$6,J77+1,0)</f>
        <v>MUY ALTO</v>
      </c>
      <c r="N77" s="58" t="s">
        <v>631</v>
      </c>
      <c r="O77" s="271" t="s">
        <v>307</v>
      </c>
      <c r="P77" s="271" t="s">
        <v>308</v>
      </c>
      <c r="Q77" s="271" t="s">
        <v>269</v>
      </c>
      <c r="R77" s="59">
        <f t="shared" ref="R77:R78" si="25">IF(O77="Correctivo",5,(IF(O77="Preventivo",15,(IF(O77="Detectivo",20,0)))))</f>
        <v>5</v>
      </c>
      <c r="S77" s="59">
        <f t="shared" ref="S77:S78" si="26">IF(P77="Manual",5,(IF(P77="Automático",10,0)))</f>
        <v>5</v>
      </c>
      <c r="T77" s="59">
        <f t="shared" ref="T77:T78" si="27">IF(Q77="Probabilidad",0,(IF(Q77="Impacto",0,(IF(Q77="Ambos",10,0)))))</f>
        <v>0</v>
      </c>
      <c r="U77" s="59">
        <f t="shared" ref="U77:U78" si="28">SUM(R77+S77+T77)</f>
        <v>10</v>
      </c>
      <c r="V77" s="271" t="str">
        <f t="shared" ref="V77:V78" si="29">IF(U77=0,"Sin control",(IF(U77&lt;19,"Control Débil",(IF(((U77&gt;=20)*AND(U77&lt;29)),"Control Adecuado",IF(U77&gt;=30,"Control Fuerte","Error"))))))</f>
        <v>Control Débil</v>
      </c>
      <c r="W77" s="271" t="str">
        <f t="shared" ref="W77:W81" si="30">IF(Q77="Probabilidad","Cambie el valor de la probabilidad",(IF(Q77="Impacto","Cambie el valor del impacto",(IF(Q77="Ambos","Cambie probabilidad e impacto","Sin Acción")))))</f>
        <v>Cambie el valor de la probabilidad</v>
      </c>
      <c r="X77" s="65" t="s">
        <v>632</v>
      </c>
      <c r="Y77" s="271"/>
      <c r="Z77" s="271"/>
      <c r="AA77" s="59">
        <f t="shared" si="22"/>
        <v>0</v>
      </c>
      <c r="AB77" s="59">
        <f t="shared" si="16"/>
        <v>0</v>
      </c>
      <c r="AC77" s="59">
        <f t="shared" si="20"/>
        <v>0</v>
      </c>
      <c r="AD77" s="61" t="e">
        <f>VLOOKUP(AB77,'MapadeCalor (2)'!$B$2:$G$6,AA77+1,0)</f>
        <v>#N/A</v>
      </c>
      <c r="AE77" s="58" t="s">
        <v>969</v>
      </c>
      <c r="AF77" s="74" t="s">
        <v>968</v>
      </c>
    </row>
    <row r="78" spans="2:32" ht="275.25" customHeight="1" x14ac:dyDescent="0.25">
      <c r="B78" s="54">
        <v>71</v>
      </c>
      <c r="C78" s="88" t="s">
        <v>614</v>
      </c>
      <c r="D78" s="271" t="s">
        <v>324</v>
      </c>
      <c r="E78" s="87" t="s">
        <v>633</v>
      </c>
      <c r="F78" s="89" t="s">
        <v>634</v>
      </c>
      <c r="G78" s="89" t="s">
        <v>635</v>
      </c>
      <c r="H78" s="271" t="s">
        <v>345</v>
      </c>
      <c r="I78" s="271" t="s">
        <v>336</v>
      </c>
      <c r="J78" s="59">
        <f t="shared" si="23"/>
        <v>2</v>
      </c>
      <c r="K78" s="59">
        <f t="shared" si="24"/>
        <v>4</v>
      </c>
      <c r="L78" s="57">
        <f t="shared" si="21"/>
        <v>8</v>
      </c>
      <c r="M78" s="271" t="str">
        <f>VLOOKUP(K78,'MapadeCalor (2)'!$B$2:$G$6,J78+1,0)</f>
        <v>ALTO</v>
      </c>
      <c r="N78" s="58" t="s">
        <v>636</v>
      </c>
      <c r="O78" s="271" t="s">
        <v>302</v>
      </c>
      <c r="P78" s="271" t="s">
        <v>308</v>
      </c>
      <c r="Q78" s="271" t="s">
        <v>270</v>
      </c>
      <c r="R78" s="59">
        <f t="shared" si="25"/>
        <v>15</v>
      </c>
      <c r="S78" s="59">
        <f t="shared" si="26"/>
        <v>5</v>
      </c>
      <c r="T78" s="59">
        <f t="shared" si="27"/>
        <v>0</v>
      </c>
      <c r="U78" s="59">
        <f t="shared" si="28"/>
        <v>20</v>
      </c>
      <c r="V78" s="271" t="str">
        <f t="shared" si="29"/>
        <v>Control Adecuado</v>
      </c>
      <c r="W78" s="271" t="str">
        <f t="shared" si="30"/>
        <v>Cambie el valor del impacto</v>
      </c>
      <c r="X78" s="60" t="s">
        <v>637</v>
      </c>
      <c r="Y78" s="271"/>
      <c r="Z78" s="271"/>
      <c r="AA78" s="59">
        <f t="shared" si="22"/>
        <v>0</v>
      </c>
      <c r="AB78" s="59">
        <f t="shared" si="16"/>
        <v>0</v>
      </c>
      <c r="AC78" s="59">
        <f t="shared" si="20"/>
        <v>0</v>
      </c>
      <c r="AD78" s="61" t="e">
        <f>VLOOKUP(AB78,'MapadeCalor (2)'!$B$2:$G$6,AA78+1,0)</f>
        <v>#N/A</v>
      </c>
      <c r="AE78" s="58" t="s">
        <v>970</v>
      </c>
      <c r="AF78" s="74" t="s">
        <v>971</v>
      </c>
    </row>
    <row r="79" spans="2:32" ht="195.75" customHeight="1" x14ac:dyDescent="0.25">
      <c r="B79" s="54">
        <v>72</v>
      </c>
      <c r="C79" s="90" t="s">
        <v>305</v>
      </c>
      <c r="D79" s="90" t="s">
        <v>332</v>
      </c>
      <c r="E79" s="91" t="s">
        <v>638</v>
      </c>
      <c r="F79" s="91" t="s">
        <v>639</v>
      </c>
      <c r="G79" s="91" t="s">
        <v>640</v>
      </c>
      <c r="H79" s="90" t="s">
        <v>312</v>
      </c>
      <c r="I79" s="90" t="s">
        <v>410</v>
      </c>
      <c r="J79" s="59">
        <f t="shared" si="23"/>
        <v>3</v>
      </c>
      <c r="K79" s="59">
        <f t="shared" si="24"/>
        <v>2</v>
      </c>
      <c r="L79" s="57">
        <f t="shared" si="21"/>
        <v>6</v>
      </c>
      <c r="M79" s="271" t="str">
        <f>VLOOKUP(K79,'MapadeCalor (2)'!$B$2:$G$6,J79+1,0)</f>
        <v>MEDIO</v>
      </c>
      <c r="N79" s="295" t="s">
        <v>972</v>
      </c>
      <c r="O79" s="271" t="s">
        <v>302</v>
      </c>
      <c r="P79" s="271" t="s">
        <v>308</v>
      </c>
      <c r="Q79" s="271" t="s">
        <v>269</v>
      </c>
      <c r="R79" s="59">
        <f>IF(O79="Correctivo",5,(IF(O79="Preventivo",15,(IF(O79="Detectivo",20,0)))))</f>
        <v>15</v>
      </c>
      <c r="S79" s="59">
        <f>IF(P79="Manual",5,(IF(P79="Automático",10,0)))</f>
        <v>5</v>
      </c>
      <c r="T79" s="59">
        <f>IF(Q79="Probabilidad",0,(IF(Q79="Impacto",0,(IF(Q79="Ambos",10,0)))))</f>
        <v>0</v>
      </c>
      <c r="U79" s="59">
        <f>SUM(R79+S79+T79)</f>
        <v>20</v>
      </c>
      <c r="V79" s="271" t="str">
        <f>IF(U79=0,"Sin control",(IF(U79&lt;19,"Control Débil",(IF(((U79&gt;=20)*AND(U79&lt;29)),"Control Adecuado",IF(U79&gt;=30,"Control Fuerte","Error"))))))</f>
        <v>Control Adecuado</v>
      </c>
      <c r="W79" s="271" t="str">
        <f t="shared" si="30"/>
        <v>Cambie el valor de la probabilidad</v>
      </c>
      <c r="X79" s="60" t="s">
        <v>641</v>
      </c>
      <c r="Y79" s="271"/>
      <c r="Z79" s="271"/>
      <c r="AA79" s="59">
        <f t="shared" si="22"/>
        <v>0</v>
      </c>
      <c r="AB79" s="59">
        <f t="shared" si="16"/>
        <v>0</v>
      </c>
      <c r="AC79" s="59">
        <f t="shared" si="20"/>
        <v>0</v>
      </c>
      <c r="AD79" s="61" t="e">
        <f>VLOOKUP(AB79,'MapadeCalor (2)'!$B$2:$G$6,AA79+1,0)</f>
        <v>#N/A</v>
      </c>
      <c r="AE79" s="296" t="s">
        <v>973</v>
      </c>
      <c r="AF79" s="297" t="s">
        <v>974</v>
      </c>
    </row>
    <row r="80" spans="2:32" ht="224.25" customHeight="1" x14ac:dyDescent="0.25">
      <c r="B80" s="54">
        <v>73</v>
      </c>
      <c r="C80" s="90" t="s">
        <v>341</v>
      </c>
      <c r="D80" s="90" t="s">
        <v>332</v>
      </c>
      <c r="E80" s="91" t="s">
        <v>642</v>
      </c>
      <c r="F80" s="91" t="s">
        <v>643</v>
      </c>
      <c r="G80" s="91" t="s">
        <v>352</v>
      </c>
      <c r="H80" s="90" t="s">
        <v>312</v>
      </c>
      <c r="I80" s="90" t="s">
        <v>300</v>
      </c>
      <c r="J80" s="59">
        <f t="shared" si="23"/>
        <v>3</v>
      </c>
      <c r="K80" s="59">
        <f t="shared" si="24"/>
        <v>3</v>
      </c>
      <c r="L80" s="57">
        <f t="shared" si="21"/>
        <v>9</v>
      </c>
      <c r="M80" s="271" t="str">
        <f>VLOOKUP(K80,'MapadeCalor (2)'!$B$2:$G$6,J80+1,0)</f>
        <v>ALTO</v>
      </c>
      <c r="N80" s="90" t="s">
        <v>975</v>
      </c>
      <c r="O80" s="271" t="s">
        <v>302</v>
      </c>
      <c r="P80" s="271" t="s">
        <v>308</v>
      </c>
      <c r="Q80" s="271" t="s">
        <v>270</v>
      </c>
      <c r="R80" s="59">
        <f t="shared" ref="R80:R81" si="31">IF(O80="Correctivo",5,(IF(O80="Preventivo",15,(IF(O80="Detectivo",20,0)))))</f>
        <v>15</v>
      </c>
      <c r="S80" s="59">
        <f t="shared" ref="S80:S81" si="32">IF(P80="Manual",5,(IF(P80="Automático",10,0)))</f>
        <v>5</v>
      </c>
      <c r="T80" s="59">
        <f t="shared" ref="T80:T81" si="33">IF(Q80="Probabilidad",0,(IF(Q80="Impacto",0,(IF(Q80="Ambos",10,0)))))</f>
        <v>0</v>
      </c>
      <c r="U80" s="59">
        <f t="shared" ref="U80:U81" si="34">SUM(R80+S80+T80)</f>
        <v>20</v>
      </c>
      <c r="V80" s="271" t="str">
        <f t="shared" ref="V80:V81" si="35">IF(U80=0,"Sin control",(IF(U80&lt;19,"Control Débil",(IF(((U80&gt;=20)*AND(U80&lt;29)),"Control Adecuado",IF(U80&gt;=30,"Control Fuerte","Error"))))))</f>
        <v>Control Adecuado</v>
      </c>
      <c r="W80" s="271" t="str">
        <f t="shared" si="30"/>
        <v>Cambie el valor del impacto</v>
      </c>
      <c r="X80" s="60" t="s">
        <v>644</v>
      </c>
      <c r="Y80" s="271"/>
      <c r="Z80" s="271"/>
      <c r="AA80" s="59">
        <f t="shared" si="22"/>
        <v>0</v>
      </c>
      <c r="AB80" s="59">
        <f t="shared" si="16"/>
        <v>0</v>
      </c>
      <c r="AC80" s="59">
        <f t="shared" si="20"/>
        <v>0</v>
      </c>
      <c r="AD80" s="61" t="e">
        <f>VLOOKUP(AB80,'MapadeCalor (2)'!$B$2:$G$6,AA80+1,0)</f>
        <v>#N/A</v>
      </c>
      <c r="AE80" s="296" t="s">
        <v>976</v>
      </c>
      <c r="AF80" s="297" t="s">
        <v>974</v>
      </c>
    </row>
    <row r="81" spans="2:32" ht="166.5" customHeight="1" x14ac:dyDescent="0.25">
      <c r="B81" s="54">
        <v>74</v>
      </c>
      <c r="C81" s="90" t="s">
        <v>355</v>
      </c>
      <c r="D81" s="90" t="s">
        <v>332</v>
      </c>
      <c r="E81" s="91" t="s">
        <v>402</v>
      </c>
      <c r="F81" s="91" t="s">
        <v>977</v>
      </c>
      <c r="G81" s="91" t="s">
        <v>645</v>
      </c>
      <c r="H81" s="90" t="s">
        <v>299</v>
      </c>
      <c r="I81" s="90" t="s">
        <v>437</v>
      </c>
      <c r="J81" s="59">
        <f t="shared" si="23"/>
        <v>4</v>
      </c>
      <c r="K81" s="59">
        <f t="shared" si="24"/>
        <v>5</v>
      </c>
      <c r="L81" s="57">
        <f t="shared" si="21"/>
        <v>20</v>
      </c>
      <c r="M81" s="271" t="str">
        <f>VLOOKUP(K81,'MapadeCalor (2)'!$B$2:$G$6,J81+1,0)</f>
        <v>MUY ALTO</v>
      </c>
      <c r="N81" s="90" t="s">
        <v>646</v>
      </c>
      <c r="O81" s="271" t="s">
        <v>302</v>
      </c>
      <c r="P81" s="271" t="s">
        <v>303</v>
      </c>
      <c r="Q81" s="271" t="s">
        <v>270</v>
      </c>
      <c r="R81" s="59">
        <f t="shared" si="31"/>
        <v>15</v>
      </c>
      <c r="S81" s="59">
        <f t="shared" si="32"/>
        <v>10</v>
      </c>
      <c r="T81" s="59">
        <f t="shared" si="33"/>
        <v>0</v>
      </c>
      <c r="U81" s="59">
        <f t="shared" si="34"/>
        <v>25</v>
      </c>
      <c r="V81" s="271" t="str">
        <f t="shared" si="35"/>
        <v>Control Adecuado</v>
      </c>
      <c r="W81" s="271" t="str">
        <f t="shared" si="30"/>
        <v>Cambie el valor del impacto</v>
      </c>
      <c r="X81" s="60" t="s">
        <v>647</v>
      </c>
      <c r="Y81" s="271"/>
      <c r="Z81" s="271"/>
      <c r="AA81" s="59">
        <f t="shared" si="22"/>
        <v>0</v>
      </c>
      <c r="AB81" s="59">
        <f t="shared" si="16"/>
        <v>0</v>
      </c>
      <c r="AC81" s="59">
        <f t="shared" si="20"/>
        <v>0</v>
      </c>
      <c r="AD81" s="61" t="e">
        <f>VLOOKUP(AB81,'MapadeCalor (2)'!$B$2:$G$6,AA81+1,0)</f>
        <v>#N/A</v>
      </c>
      <c r="AE81" s="296" t="s">
        <v>978</v>
      </c>
      <c r="AF81" s="297" t="s">
        <v>974</v>
      </c>
    </row>
    <row r="82" spans="2:32" x14ac:dyDescent="0.25">
      <c r="B82" s="54"/>
      <c r="C82" s="72"/>
      <c r="D82" s="271"/>
      <c r="E82" s="83"/>
      <c r="F82" s="83"/>
      <c r="G82" s="83"/>
      <c r="H82" s="271"/>
      <c r="I82" s="271"/>
      <c r="J82" s="59"/>
      <c r="K82" s="59"/>
      <c r="L82" s="59"/>
      <c r="M82" s="271"/>
      <c r="N82" s="83"/>
      <c r="O82" s="56"/>
      <c r="P82" s="56"/>
      <c r="Q82" s="56"/>
      <c r="R82" s="59"/>
      <c r="S82" s="59"/>
      <c r="T82" s="59"/>
      <c r="U82" s="59"/>
      <c r="V82" s="271"/>
      <c r="W82" s="271"/>
      <c r="X82" s="60"/>
      <c r="Y82" s="271"/>
      <c r="Z82" s="271"/>
      <c r="AA82" s="59"/>
      <c r="AB82" s="59"/>
      <c r="AC82" s="59"/>
      <c r="AD82" s="61"/>
      <c r="AE82" s="271"/>
      <c r="AF82" s="271"/>
    </row>
    <row r="83" spans="2:32" x14ac:dyDescent="0.25">
      <c r="B83" s="54"/>
      <c r="C83" s="72"/>
      <c r="D83" s="271"/>
      <c r="E83" s="83"/>
      <c r="F83" s="83"/>
      <c r="G83" s="83"/>
      <c r="H83" s="271"/>
      <c r="I83" s="271"/>
      <c r="J83" s="59"/>
      <c r="K83" s="59"/>
      <c r="L83" s="59"/>
      <c r="M83" s="271"/>
      <c r="N83" s="83"/>
      <c r="O83" s="56"/>
      <c r="P83" s="56"/>
      <c r="Q83" s="56"/>
      <c r="R83" s="59"/>
      <c r="S83" s="59"/>
      <c r="T83" s="59"/>
      <c r="U83" s="59"/>
      <c r="V83" s="271"/>
      <c r="W83" s="271"/>
      <c r="X83" s="60"/>
      <c r="Y83" s="271"/>
      <c r="Z83" s="271"/>
      <c r="AA83" s="59"/>
      <c r="AB83" s="59"/>
      <c r="AC83" s="59"/>
      <c r="AD83" s="61"/>
      <c r="AE83" s="271"/>
      <c r="AF83" s="271"/>
    </row>
    <row r="84" spans="2:32" x14ac:dyDescent="0.25">
      <c r="B84" s="54"/>
      <c r="C84" s="72"/>
      <c r="D84" s="271"/>
      <c r="E84" s="83"/>
      <c r="F84" s="83"/>
      <c r="G84" s="83"/>
      <c r="H84" s="271"/>
      <c r="I84" s="271"/>
      <c r="J84" s="59"/>
      <c r="K84" s="59"/>
      <c r="L84" s="59"/>
      <c r="M84" s="271"/>
      <c r="N84" s="83"/>
      <c r="O84" s="56"/>
      <c r="P84" s="56"/>
      <c r="Q84" s="56"/>
      <c r="R84" s="59"/>
      <c r="S84" s="59"/>
      <c r="T84" s="59"/>
      <c r="U84" s="59"/>
      <c r="V84" s="271"/>
      <c r="W84" s="271"/>
      <c r="X84" s="60"/>
      <c r="Y84" s="271"/>
      <c r="Z84" s="271"/>
      <c r="AA84" s="59"/>
      <c r="AB84" s="59"/>
      <c r="AC84" s="59"/>
      <c r="AD84" s="61"/>
      <c r="AE84" s="271"/>
      <c r="AF84" s="271"/>
    </row>
    <row r="85" spans="2:32" x14ac:dyDescent="0.25">
      <c r="B85" s="54"/>
      <c r="C85" s="72"/>
      <c r="D85" s="271"/>
      <c r="E85" s="83"/>
      <c r="F85" s="83"/>
      <c r="G85" s="83"/>
      <c r="H85" s="271"/>
      <c r="I85" s="271"/>
      <c r="J85" s="59"/>
      <c r="K85" s="59"/>
      <c r="L85" s="59"/>
      <c r="M85" s="271"/>
      <c r="N85" s="83"/>
      <c r="O85" s="56"/>
      <c r="P85" s="56"/>
      <c r="Q85" s="56"/>
      <c r="R85" s="59"/>
      <c r="S85" s="59"/>
      <c r="T85" s="59"/>
      <c r="U85" s="59"/>
      <c r="V85" s="271"/>
      <c r="W85" s="271"/>
      <c r="X85" s="60"/>
      <c r="Y85" s="271"/>
      <c r="Z85" s="271"/>
      <c r="AA85" s="59"/>
      <c r="AB85" s="59"/>
      <c r="AC85" s="59"/>
      <c r="AD85" s="61"/>
      <c r="AE85" s="271"/>
      <c r="AF85" s="271"/>
    </row>
    <row r="86" spans="2:32" x14ac:dyDescent="0.25">
      <c r="B86" s="54"/>
      <c r="C86" s="72"/>
      <c r="D86" s="271"/>
      <c r="E86" s="83"/>
      <c r="F86" s="83"/>
      <c r="G86" s="83"/>
      <c r="H86" s="271"/>
      <c r="I86" s="271"/>
      <c r="J86" s="59"/>
      <c r="K86" s="59"/>
      <c r="L86" s="59"/>
      <c r="M86" s="271"/>
      <c r="N86" s="83"/>
      <c r="O86" s="56"/>
      <c r="P86" s="56"/>
      <c r="Q86" s="56"/>
      <c r="R86" s="59"/>
      <c r="S86" s="59"/>
      <c r="T86" s="59"/>
      <c r="U86" s="59"/>
      <c r="V86" s="271"/>
      <c r="W86" s="271"/>
      <c r="X86" s="60"/>
      <c r="Y86" s="271"/>
      <c r="Z86" s="271"/>
      <c r="AA86" s="59"/>
      <c r="AB86" s="59"/>
      <c r="AC86" s="59"/>
      <c r="AD86" s="61"/>
      <c r="AE86" s="271"/>
      <c r="AF86" s="271"/>
    </row>
    <row r="93" spans="2:32" x14ac:dyDescent="0.25">
      <c r="D93" s="439" t="s">
        <v>684</v>
      </c>
      <c r="E93" s="439"/>
      <c r="F93" s="439"/>
      <c r="G93" s="439"/>
      <c r="H93" s="439"/>
      <c r="I93" s="439"/>
      <c r="J93" s="104"/>
      <c r="K93" s="104"/>
      <c r="L93" s="104"/>
      <c r="M93" s="266"/>
    </row>
    <row r="94" spans="2:32" x14ac:dyDescent="0.25">
      <c r="E94" s="266"/>
      <c r="F94" s="266"/>
      <c r="G94" s="266"/>
      <c r="H94" s="266"/>
      <c r="I94" s="266"/>
      <c r="J94" s="266"/>
      <c r="K94" s="266"/>
      <c r="L94" s="266"/>
      <c r="M94" s="266"/>
    </row>
    <row r="95" spans="2:32" x14ac:dyDescent="0.25">
      <c r="D95" s="449" t="s">
        <v>652</v>
      </c>
      <c r="E95" s="449"/>
      <c r="F95" s="270" t="s">
        <v>649</v>
      </c>
      <c r="G95" s="449" t="s">
        <v>685</v>
      </c>
      <c r="H95" s="449"/>
      <c r="I95" s="449"/>
    </row>
    <row r="96" spans="2:32" ht="15" customHeight="1" x14ac:dyDescent="0.25">
      <c r="D96" s="450" t="s">
        <v>686</v>
      </c>
      <c r="E96" s="450"/>
      <c r="F96" s="267" t="s">
        <v>687</v>
      </c>
      <c r="G96" s="450" t="s">
        <v>688</v>
      </c>
      <c r="H96" s="450"/>
      <c r="I96" s="450"/>
    </row>
    <row r="97" spans="4:13" ht="15" customHeight="1" x14ac:dyDescent="0.25">
      <c r="D97" s="450" t="s">
        <v>689</v>
      </c>
      <c r="E97" s="450"/>
      <c r="F97" s="267" t="s">
        <v>690</v>
      </c>
      <c r="G97" s="450" t="s">
        <v>691</v>
      </c>
      <c r="H97" s="450"/>
      <c r="I97" s="450"/>
    </row>
    <row r="98" spans="4:13" ht="15" customHeight="1" x14ac:dyDescent="0.25">
      <c r="D98" s="450" t="s">
        <v>692</v>
      </c>
      <c r="E98" s="450"/>
      <c r="F98" s="267" t="s">
        <v>693</v>
      </c>
      <c r="G98" s="450" t="s">
        <v>691</v>
      </c>
      <c r="H98" s="450"/>
      <c r="I98" s="450"/>
    </row>
    <row r="99" spans="4:13" x14ac:dyDescent="0.25">
      <c r="D99" s="450" t="s">
        <v>694</v>
      </c>
      <c r="E99" s="450"/>
      <c r="F99" s="267" t="s">
        <v>695</v>
      </c>
      <c r="G99" s="450" t="s">
        <v>691</v>
      </c>
      <c r="H99" s="450"/>
      <c r="I99" s="450"/>
    </row>
    <row r="100" spans="4:13" ht="25.5" customHeight="1" x14ac:dyDescent="0.25">
      <c r="D100" s="450" t="s">
        <v>696</v>
      </c>
      <c r="E100" s="450"/>
      <c r="F100" s="267" t="s">
        <v>697</v>
      </c>
      <c r="G100" s="450" t="s">
        <v>698</v>
      </c>
      <c r="H100" s="450"/>
      <c r="I100" s="450"/>
    </row>
    <row r="101" spans="4:13" ht="39.75" customHeight="1" x14ac:dyDescent="0.25">
      <c r="D101" s="450" t="s">
        <v>699</v>
      </c>
      <c r="E101" s="450"/>
      <c r="F101" s="267" t="s">
        <v>700</v>
      </c>
      <c r="G101" s="450" t="s">
        <v>979</v>
      </c>
      <c r="H101" s="450"/>
      <c r="I101" s="450"/>
    </row>
    <row r="102" spans="4:13" x14ac:dyDescent="0.25">
      <c r="E102" s="105"/>
      <c r="F102" s="105"/>
      <c r="G102" s="105"/>
      <c r="H102" s="106"/>
      <c r="I102" s="106"/>
      <c r="J102" s="106"/>
      <c r="K102" s="107"/>
      <c r="L102" s="107"/>
      <c r="M102" s="107"/>
    </row>
    <row r="104" spans="4:13" ht="80.25" customHeight="1" x14ac:dyDescent="0.25">
      <c r="D104" s="451" t="s">
        <v>701</v>
      </c>
      <c r="E104" s="451"/>
      <c r="F104" s="271" t="s">
        <v>702</v>
      </c>
      <c r="G104" s="451" t="s">
        <v>703</v>
      </c>
      <c r="H104" s="451"/>
      <c r="I104" s="451"/>
    </row>
  </sheetData>
  <autoFilter ref="B6:AF81">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3" showButton="0"/>
    <filterColumn colId="24" showButton="0"/>
    <filterColumn colId="25" showButton="0"/>
    <filterColumn colId="26" showButton="0"/>
    <filterColumn colId="27" showButton="0"/>
    <filterColumn colId="29" showButton="0"/>
  </autoFilter>
  <dataConsolidate/>
  <mergeCells count="40">
    <mergeCell ref="D101:E101"/>
    <mergeCell ref="G101:I101"/>
    <mergeCell ref="D104:E104"/>
    <mergeCell ref="G104:I104"/>
    <mergeCell ref="D98:E98"/>
    <mergeCell ref="G98:I98"/>
    <mergeCell ref="D99:E99"/>
    <mergeCell ref="G99:I99"/>
    <mergeCell ref="D100:E100"/>
    <mergeCell ref="G100:I100"/>
    <mergeCell ref="D95:E95"/>
    <mergeCell ref="G95:I95"/>
    <mergeCell ref="D96:E96"/>
    <mergeCell ref="G96:I96"/>
    <mergeCell ref="D97:E97"/>
    <mergeCell ref="G97:I97"/>
    <mergeCell ref="N6:W6"/>
    <mergeCell ref="X6:X7"/>
    <mergeCell ref="Y6:AD6"/>
    <mergeCell ref="AE6:AF6"/>
    <mergeCell ref="E19:E20"/>
    <mergeCell ref="L6:L7"/>
    <mergeCell ref="M6:M7"/>
    <mergeCell ref="D93:I93"/>
    <mergeCell ref="H6:H7"/>
    <mergeCell ref="I6:I7"/>
    <mergeCell ref="J6:J7"/>
    <mergeCell ref="K6:K7"/>
    <mergeCell ref="G6:G7"/>
    <mergeCell ref="B6:B7"/>
    <mergeCell ref="C6:C7"/>
    <mergeCell ref="D6:D7"/>
    <mergeCell ref="E6:E7"/>
    <mergeCell ref="F6:F7"/>
    <mergeCell ref="B1:D4"/>
    <mergeCell ref="E1:AD4"/>
    <mergeCell ref="AE1:AF1"/>
    <mergeCell ref="AE2:AF2"/>
    <mergeCell ref="AE3:AF3"/>
    <mergeCell ref="AE4:AF4"/>
  </mergeCells>
  <conditionalFormatting sqref="AD8:AF8 AD82:AF86 AE9:AF9 M82:M86 AD9:AD81">
    <cfRule type="cellIs" dxfId="491" priority="485" operator="between">
      <formula>8</formula>
      <formula>10</formula>
    </cfRule>
    <cfRule type="cellIs" dxfId="490" priority="486" operator="between">
      <formula>6</formula>
      <formula>7</formula>
    </cfRule>
    <cfRule type="cellIs" dxfId="489" priority="487" operator="equal">
      <formula>5</formula>
    </cfRule>
    <cfRule type="cellIs" dxfId="488" priority="488" operator="between">
      <formula>2</formula>
      <formula>4</formula>
    </cfRule>
    <cfRule type="cellIs" dxfId="487" priority="489" operator="equal">
      <formula>"Extremo"</formula>
    </cfRule>
    <cfRule type="cellIs" dxfId="486" priority="490" operator="equal">
      <formula>"Alto"</formula>
    </cfRule>
    <cfRule type="cellIs" dxfId="485" priority="491" operator="equal">
      <formula>"Medio"</formula>
    </cfRule>
    <cfRule type="cellIs" dxfId="484" priority="492" operator="equal">
      <formula>"Bajo"</formula>
    </cfRule>
  </conditionalFormatting>
  <conditionalFormatting sqref="AE34:AF37">
    <cfRule type="cellIs" dxfId="483" priority="477" operator="between">
      <formula>8</formula>
      <formula>10</formula>
    </cfRule>
    <cfRule type="cellIs" dxfId="482" priority="478" operator="between">
      <formula>6</formula>
      <formula>7</formula>
    </cfRule>
    <cfRule type="cellIs" dxfId="481" priority="479" operator="equal">
      <formula>5</formula>
    </cfRule>
    <cfRule type="cellIs" dxfId="480" priority="480" operator="between">
      <formula>2</formula>
      <formula>4</formula>
    </cfRule>
    <cfRule type="cellIs" dxfId="479" priority="481" operator="equal">
      <formula>"Extremo"</formula>
    </cfRule>
    <cfRule type="cellIs" dxfId="478" priority="482" operator="equal">
      <formula>"Alto"</formula>
    </cfRule>
    <cfRule type="cellIs" dxfId="477" priority="483" operator="equal">
      <formula>"Medio"</formula>
    </cfRule>
    <cfRule type="cellIs" dxfId="476" priority="484" operator="equal">
      <formula>"Bajo"</formula>
    </cfRule>
  </conditionalFormatting>
  <conditionalFormatting sqref="AF10">
    <cfRule type="cellIs" dxfId="475" priority="469" operator="between">
      <formula>8</formula>
      <formula>10</formula>
    </cfRule>
    <cfRule type="cellIs" dxfId="474" priority="470" operator="between">
      <formula>6</formula>
      <formula>7</formula>
    </cfRule>
    <cfRule type="cellIs" dxfId="473" priority="471" operator="equal">
      <formula>5</formula>
    </cfRule>
    <cfRule type="cellIs" dxfId="472" priority="472" operator="between">
      <formula>2</formula>
      <formula>4</formula>
    </cfRule>
    <cfRule type="cellIs" dxfId="471" priority="473" operator="equal">
      <formula>"Extremo"</formula>
    </cfRule>
    <cfRule type="cellIs" dxfId="470" priority="474" operator="equal">
      <formula>"Alto"</formula>
    </cfRule>
    <cfRule type="cellIs" dxfId="469" priority="475" operator="equal">
      <formula>"Medio"</formula>
    </cfRule>
    <cfRule type="cellIs" dxfId="468" priority="476" operator="equal">
      <formula>"Bajo"</formula>
    </cfRule>
  </conditionalFormatting>
  <conditionalFormatting sqref="AF12:AF13">
    <cfRule type="cellIs" dxfId="467" priority="461" operator="between">
      <formula>8</formula>
      <formula>10</formula>
    </cfRule>
    <cfRule type="cellIs" dxfId="466" priority="462" operator="between">
      <formula>6</formula>
      <formula>7</formula>
    </cfRule>
    <cfRule type="cellIs" dxfId="465" priority="463" operator="equal">
      <formula>5</formula>
    </cfRule>
    <cfRule type="cellIs" dxfId="464" priority="464" operator="between">
      <formula>2</formula>
      <formula>4</formula>
    </cfRule>
    <cfRule type="cellIs" dxfId="463" priority="465" operator="equal">
      <formula>"Extremo"</formula>
    </cfRule>
    <cfRule type="cellIs" dxfId="462" priority="466" operator="equal">
      <formula>"Alto"</formula>
    </cfRule>
    <cfRule type="cellIs" dxfId="461" priority="467" operator="equal">
      <formula>"Medio"</formula>
    </cfRule>
    <cfRule type="cellIs" dxfId="460" priority="468" operator="equal">
      <formula>"Bajo"</formula>
    </cfRule>
  </conditionalFormatting>
  <conditionalFormatting sqref="AF11">
    <cfRule type="cellIs" dxfId="459" priority="453" operator="between">
      <formula>8</formula>
      <formula>10</formula>
    </cfRule>
    <cfRule type="cellIs" dxfId="458" priority="454" operator="between">
      <formula>6</formula>
      <formula>7</formula>
    </cfRule>
    <cfRule type="cellIs" dxfId="457" priority="455" operator="equal">
      <formula>5</formula>
    </cfRule>
    <cfRule type="cellIs" dxfId="456" priority="456" operator="between">
      <formula>2</formula>
      <formula>4</formula>
    </cfRule>
    <cfRule type="cellIs" dxfId="455" priority="457" operator="equal">
      <formula>"Extremo"</formula>
    </cfRule>
    <cfRule type="cellIs" dxfId="454" priority="458" operator="equal">
      <formula>"Alto"</formula>
    </cfRule>
    <cfRule type="cellIs" dxfId="453" priority="459" operator="equal">
      <formula>"Medio"</formula>
    </cfRule>
    <cfRule type="cellIs" dxfId="452" priority="460" operator="equal">
      <formula>"Bajo"</formula>
    </cfRule>
  </conditionalFormatting>
  <conditionalFormatting sqref="AE60:AF63">
    <cfRule type="cellIs" dxfId="451" priority="445" operator="between">
      <formula>8</formula>
      <formula>10</formula>
    </cfRule>
    <cfRule type="cellIs" dxfId="450" priority="446" operator="between">
      <formula>6</formula>
      <formula>7</formula>
    </cfRule>
    <cfRule type="cellIs" dxfId="449" priority="447" operator="equal">
      <formula>5</formula>
    </cfRule>
    <cfRule type="cellIs" dxfId="448" priority="448" operator="between">
      <formula>2</formula>
      <formula>4</formula>
    </cfRule>
    <cfRule type="cellIs" dxfId="447" priority="449" operator="equal">
      <formula>"Extremo"</formula>
    </cfRule>
    <cfRule type="cellIs" dxfId="446" priority="450" operator="equal">
      <formula>"Alto"</formula>
    </cfRule>
    <cfRule type="cellIs" dxfId="445" priority="451" operator="equal">
      <formula>"Medio"</formula>
    </cfRule>
    <cfRule type="cellIs" dxfId="444" priority="452" operator="equal">
      <formula>"Bajo"</formula>
    </cfRule>
  </conditionalFormatting>
  <conditionalFormatting sqref="AE70:AF71">
    <cfRule type="cellIs" dxfId="443" priority="437" operator="between">
      <formula>8</formula>
      <formula>10</formula>
    </cfRule>
    <cfRule type="cellIs" dxfId="442" priority="438" operator="between">
      <formula>6</formula>
      <formula>7</formula>
    </cfRule>
    <cfRule type="cellIs" dxfId="441" priority="439" operator="equal">
      <formula>5</formula>
    </cfRule>
    <cfRule type="cellIs" dxfId="440" priority="440" operator="between">
      <formula>2</formula>
      <formula>4</formula>
    </cfRule>
    <cfRule type="cellIs" dxfId="439" priority="441" operator="equal">
      <formula>"Extremo"</formula>
    </cfRule>
    <cfRule type="cellIs" dxfId="438" priority="442" operator="equal">
      <formula>"Alto"</formula>
    </cfRule>
    <cfRule type="cellIs" dxfId="437" priority="443" operator="equal">
      <formula>"Medio"</formula>
    </cfRule>
    <cfRule type="cellIs" dxfId="436" priority="444" operator="equal">
      <formula>"Bajo"</formula>
    </cfRule>
  </conditionalFormatting>
  <conditionalFormatting sqref="AE24:AF26">
    <cfRule type="cellIs" dxfId="435" priority="425" operator="between">
      <formula>8</formula>
      <formula>10</formula>
    </cfRule>
    <cfRule type="cellIs" dxfId="434" priority="426" operator="between">
      <formula>6</formula>
      <formula>7</formula>
    </cfRule>
    <cfRule type="cellIs" dxfId="433" priority="427" operator="equal">
      <formula>5</formula>
    </cfRule>
    <cfRule type="cellIs" dxfId="432" priority="428" operator="between">
      <formula>2</formula>
      <formula>4</formula>
    </cfRule>
    <cfRule type="cellIs" dxfId="431" priority="429" operator="equal">
      <formula>"Extremo"</formula>
    </cfRule>
    <cfRule type="cellIs" dxfId="430" priority="430" operator="equal">
      <formula>"Alto"</formula>
    </cfRule>
    <cfRule type="cellIs" dxfId="429" priority="431" operator="equal">
      <formula>"Medio"</formula>
    </cfRule>
    <cfRule type="cellIs" dxfId="428" priority="432" operator="equal">
      <formula>"Bajo"</formula>
    </cfRule>
  </conditionalFormatting>
  <conditionalFormatting sqref="AF58">
    <cfRule type="cellIs" dxfId="427" priority="417" operator="between">
      <formula>8</formula>
      <formula>10</formula>
    </cfRule>
    <cfRule type="cellIs" dxfId="426" priority="418" operator="between">
      <formula>6</formula>
      <formula>7</formula>
    </cfRule>
    <cfRule type="cellIs" dxfId="425" priority="419" operator="equal">
      <formula>5</formula>
    </cfRule>
    <cfRule type="cellIs" dxfId="424" priority="420" operator="between">
      <formula>2</formula>
      <formula>4</formula>
    </cfRule>
    <cfRule type="cellIs" dxfId="423" priority="421" operator="equal">
      <formula>"Extremo"</formula>
    </cfRule>
    <cfRule type="cellIs" dxfId="422" priority="422" operator="equal">
      <formula>"Alto"</formula>
    </cfRule>
    <cfRule type="cellIs" dxfId="421" priority="423" operator="equal">
      <formula>"Medio"</formula>
    </cfRule>
    <cfRule type="cellIs" dxfId="420" priority="424" operator="equal">
      <formula>"Bajo"</formula>
    </cfRule>
  </conditionalFormatting>
  <conditionalFormatting sqref="AE58">
    <cfRule type="cellIs" dxfId="419" priority="409" operator="between">
      <formula>8</formula>
      <formula>10</formula>
    </cfRule>
    <cfRule type="cellIs" dxfId="418" priority="410" operator="between">
      <formula>6</formula>
      <formula>7</formula>
    </cfRule>
    <cfRule type="cellIs" dxfId="417" priority="411" operator="equal">
      <formula>5</formula>
    </cfRule>
    <cfRule type="cellIs" dxfId="416" priority="412" operator="between">
      <formula>2</formula>
      <formula>4</formula>
    </cfRule>
    <cfRule type="cellIs" dxfId="415" priority="413" operator="equal">
      <formula>"Extremo"</formula>
    </cfRule>
    <cfRule type="cellIs" dxfId="414" priority="414" operator="equal">
      <formula>"Alto"</formula>
    </cfRule>
    <cfRule type="cellIs" dxfId="413" priority="415" operator="equal">
      <formula>"Medio"</formula>
    </cfRule>
    <cfRule type="cellIs" dxfId="412" priority="416" operator="equal">
      <formula>"Bajo"</formula>
    </cfRule>
  </conditionalFormatting>
  <conditionalFormatting sqref="AE15">
    <cfRule type="cellIs" dxfId="411" priority="401" operator="between">
      <formula>8</formula>
      <formula>10</formula>
    </cfRule>
    <cfRule type="cellIs" dxfId="410" priority="402" operator="between">
      <formula>6</formula>
      <formula>7</formula>
    </cfRule>
    <cfRule type="cellIs" dxfId="409" priority="403" operator="equal">
      <formula>5</formula>
    </cfRule>
    <cfRule type="cellIs" dxfId="408" priority="404" operator="between">
      <formula>2</formula>
      <formula>4</formula>
    </cfRule>
    <cfRule type="cellIs" dxfId="407" priority="405" operator="equal">
      <formula>"Extremo"</formula>
    </cfRule>
    <cfRule type="cellIs" dxfId="406" priority="406" operator="equal">
      <formula>"Alto"</formula>
    </cfRule>
    <cfRule type="cellIs" dxfId="405" priority="407" operator="equal">
      <formula>"Medio"</formula>
    </cfRule>
    <cfRule type="cellIs" dxfId="404" priority="408" operator="equal">
      <formula>"Bajo"</formula>
    </cfRule>
  </conditionalFormatting>
  <conditionalFormatting sqref="AF14">
    <cfRule type="cellIs" dxfId="403" priority="393" operator="between">
      <formula>8</formula>
      <formula>10</formula>
    </cfRule>
    <cfRule type="cellIs" dxfId="402" priority="394" operator="between">
      <formula>6</formula>
      <formula>7</formula>
    </cfRule>
    <cfRule type="cellIs" dxfId="401" priority="395" operator="equal">
      <formula>5</formula>
    </cfRule>
    <cfRule type="cellIs" dxfId="400" priority="396" operator="between">
      <formula>2</formula>
      <formula>4</formula>
    </cfRule>
    <cfRule type="cellIs" dxfId="399" priority="397" operator="equal">
      <formula>"Extremo"</formula>
    </cfRule>
    <cfRule type="cellIs" dxfId="398" priority="398" operator="equal">
      <formula>"Alto"</formula>
    </cfRule>
    <cfRule type="cellIs" dxfId="397" priority="399" operator="equal">
      <formula>"Medio"</formula>
    </cfRule>
    <cfRule type="cellIs" dxfId="396" priority="400" operator="equal">
      <formula>"Bajo"</formula>
    </cfRule>
  </conditionalFormatting>
  <conditionalFormatting sqref="AF15">
    <cfRule type="cellIs" dxfId="395" priority="385" operator="between">
      <formula>8</formula>
      <formula>10</formula>
    </cfRule>
    <cfRule type="cellIs" dxfId="394" priority="386" operator="between">
      <formula>6</formula>
      <formula>7</formula>
    </cfRule>
    <cfRule type="cellIs" dxfId="393" priority="387" operator="equal">
      <formula>5</formula>
    </cfRule>
    <cfRule type="cellIs" dxfId="392" priority="388" operator="between">
      <formula>2</formula>
      <formula>4</formula>
    </cfRule>
    <cfRule type="cellIs" dxfId="391" priority="389" operator="equal">
      <formula>"Extremo"</formula>
    </cfRule>
    <cfRule type="cellIs" dxfId="390" priority="390" operator="equal">
      <formula>"Alto"</formula>
    </cfRule>
    <cfRule type="cellIs" dxfId="389" priority="391" operator="equal">
      <formula>"Medio"</formula>
    </cfRule>
    <cfRule type="cellIs" dxfId="388" priority="392" operator="equal">
      <formula>"Bajo"</formula>
    </cfRule>
  </conditionalFormatting>
  <conditionalFormatting sqref="AF16">
    <cfRule type="cellIs" dxfId="387" priority="377" operator="between">
      <formula>8</formula>
      <formula>10</formula>
    </cfRule>
    <cfRule type="cellIs" dxfId="386" priority="378" operator="between">
      <formula>6</formula>
      <formula>7</formula>
    </cfRule>
    <cfRule type="cellIs" dxfId="385" priority="379" operator="equal">
      <formula>5</formula>
    </cfRule>
    <cfRule type="cellIs" dxfId="384" priority="380" operator="between">
      <formula>2</formula>
      <formula>4</formula>
    </cfRule>
    <cfRule type="cellIs" dxfId="383" priority="381" operator="equal">
      <formula>"Extremo"</formula>
    </cfRule>
    <cfRule type="cellIs" dxfId="382" priority="382" operator="equal">
      <formula>"Alto"</formula>
    </cfRule>
    <cfRule type="cellIs" dxfId="381" priority="383" operator="equal">
      <formula>"Medio"</formula>
    </cfRule>
    <cfRule type="cellIs" dxfId="380" priority="384" operator="equal">
      <formula>"Bajo"</formula>
    </cfRule>
  </conditionalFormatting>
  <conditionalFormatting sqref="AF17">
    <cfRule type="cellIs" dxfId="379" priority="369" operator="between">
      <formula>8</formula>
      <formula>10</formula>
    </cfRule>
    <cfRule type="cellIs" dxfId="378" priority="370" operator="between">
      <formula>6</formula>
      <formula>7</formula>
    </cfRule>
    <cfRule type="cellIs" dxfId="377" priority="371" operator="equal">
      <formula>5</formula>
    </cfRule>
    <cfRule type="cellIs" dxfId="376" priority="372" operator="between">
      <formula>2</formula>
      <formula>4</formula>
    </cfRule>
    <cfRule type="cellIs" dxfId="375" priority="373" operator="equal">
      <formula>"Extremo"</formula>
    </cfRule>
    <cfRule type="cellIs" dxfId="374" priority="374" operator="equal">
      <formula>"Alto"</formula>
    </cfRule>
    <cfRule type="cellIs" dxfId="373" priority="375" operator="equal">
      <formula>"Medio"</formula>
    </cfRule>
    <cfRule type="cellIs" dxfId="372" priority="376" operator="equal">
      <formula>"Bajo"</formula>
    </cfRule>
  </conditionalFormatting>
  <conditionalFormatting sqref="AF18">
    <cfRule type="cellIs" dxfId="371" priority="361" operator="between">
      <formula>8</formula>
      <formula>10</formula>
    </cfRule>
    <cfRule type="cellIs" dxfId="370" priority="362" operator="between">
      <formula>6</formula>
      <formula>7</formula>
    </cfRule>
    <cfRule type="cellIs" dxfId="369" priority="363" operator="equal">
      <formula>5</formula>
    </cfRule>
    <cfRule type="cellIs" dxfId="368" priority="364" operator="between">
      <formula>2</formula>
      <formula>4</formula>
    </cfRule>
    <cfRule type="cellIs" dxfId="367" priority="365" operator="equal">
      <formula>"Extremo"</formula>
    </cfRule>
    <cfRule type="cellIs" dxfId="366" priority="366" operator="equal">
      <formula>"Alto"</formula>
    </cfRule>
    <cfRule type="cellIs" dxfId="365" priority="367" operator="equal">
      <formula>"Medio"</formula>
    </cfRule>
    <cfRule type="cellIs" dxfId="364" priority="368" operator="equal">
      <formula>"Bajo"</formula>
    </cfRule>
  </conditionalFormatting>
  <conditionalFormatting sqref="AE14">
    <cfRule type="cellIs" dxfId="363" priority="353" operator="between">
      <formula>8</formula>
      <formula>10</formula>
    </cfRule>
    <cfRule type="cellIs" dxfId="362" priority="354" operator="between">
      <formula>6</formula>
      <formula>7</formula>
    </cfRule>
    <cfRule type="cellIs" dxfId="361" priority="355" operator="equal">
      <formula>5</formula>
    </cfRule>
    <cfRule type="cellIs" dxfId="360" priority="356" operator="between">
      <formula>2</formula>
      <formula>4</formula>
    </cfRule>
    <cfRule type="cellIs" dxfId="359" priority="357" operator="equal">
      <formula>"Extremo"</formula>
    </cfRule>
    <cfRule type="cellIs" dxfId="358" priority="358" operator="equal">
      <formula>"Alto"</formula>
    </cfRule>
    <cfRule type="cellIs" dxfId="357" priority="359" operator="equal">
      <formula>"Medio"</formula>
    </cfRule>
    <cfRule type="cellIs" dxfId="356" priority="360" operator="equal">
      <formula>"Bajo"</formula>
    </cfRule>
  </conditionalFormatting>
  <conditionalFormatting sqref="AE16">
    <cfRule type="cellIs" dxfId="355" priority="345" operator="between">
      <formula>8</formula>
      <formula>10</formula>
    </cfRule>
    <cfRule type="cellIs" dxfId="354" priority="346" operator="between">
      <formula>6</formula>
      <formula>7</formula>
    </cfRule>
    <cfRule type="cellIs" dxfId="353" priority="347" operator="equal">
      <formula>5</formula>
    </cfRule>
    <cfRule type="cellIs" dxfId="352" priority="348" operator="between">
      <formula>2</formula>
      <formula>4</formula>
    </cfRule>
    <cfRule type="cellIs" dxfId="351" priority="349" operator="equal">
      <formula>"Extremo"</formula>
    </cfRule>
    <cfRule type="cellIs" dxfId="350" priority="350" operator="equal">
      <formula>"Alto"</formula>
    </cfRule>
    <cfRule type="cellIs" dxfId="349" priority="351" operator="equal">
      <formula>"Medio"</formula>
    </cfRule>
    <cfRule type="cellIs" dxfId="348" priority="352" operator="equal">
      <formula>"Bajo"</formula>
    </cfRule>
  </conditionalFormatting>
  <conditionalFormatting sqref="AE17">
    <cfRule type="cellIs" dxfId="347" priority="337" operator="between">
      <formula>8</formula>
      <formula>10</formula>
    </cfRule>
    <cfRule type="cellIs" dxfId="346" priority="338" operator="between">
      <formula>6</formula>
      <formula>7</formula>
    </cfRule>
    <cfRule type="cellIs" dxfId="345" priority="339" operator="equal">
      <formula>5</formula>
    </cfRule>
    <cfRule type="cellIs" dxfId="344" priority="340" operator="between">
      <formula>2</formula>
      <formula>4</formula>
    </cfRule>
    <cfRule type="cellIs" dxfId="343" priority="341" operator="equal">
      <formula>"Extremo"</formula>
    </cfRule>
    <cfRule type="cellIs" dxfId="342" priority="342" operator="equal">
      <formula>"Alto"</formula>
    </cfRule>
    <cfRule type="cellIs" dxfId="341" priority="343" operator="equal">
      <formula>"Medio"</formula>
    </cfRule>
    <cfRule type="cellIs" dxfId="340" priority="344" operator="equal">
      <formula>"Bajo"</formula>
    </cfRule>
  </conditionalFormatting>
  <conditionalFormatting sqref="AE18">
    <cfRule type="cellIs" dxfId="339" priority="329" operator="between">
      <formula>8</formula>
      <formula>10</formula>
    </cfRule>
    <cfRule type="cellIs" dxfId="338" priority="330" operator="between">
      <formula>6</formula>
      <formula>7</formula>
    </cfRule>
    <cfRule type="cellIs" dxfId="337" priority="331" operator="equal">
      <formula>5</formula>
    </cfRule>
    <cfRule type="cellIs" dxfId="336" priority="332" operator="between">
      <formula>2</formula>
      <formula>4</formula>
    </cfRule>
    <cfRule type="cellIs" dxfId="335" priority="333" operator="equal">
      <formula>"Extremo"</formula>
    </cfRule>
    <cfRule type="cellIs" dxfId="334" priority="334" operator="equal">
      <formula>"Alto"</formula>
    </cfRule>
    <cfRule type="cellIs" dxfId="333" priority="335" operator="equal">
      <formula>"Medio"</formula>
    </cfRule>
    <cfRule type="cellIs" dxfId="332" priority="336" operator="equal">
      <formula>"Bajo"</formula>
    </cfRule>
  </conditionalFormatting>
  <conditionalFormatting sqref="AF50">
    <cfRule type="cellIs" dxfId="331" priority="321" operator="between">
      <formula>8</formula>
      <formula>10</formula>
    </cfRule>
    <cfRule type="cellIs" dxfId="330" priority="322" operator="between">
      <formula>6</formula>
      <formula>7</formula>
    </cfRule>
    <cfRule type="cellIs" dxfId="329" priority="323" operator="equal">
      <formula>5</formula>
    </cfRule>
    <cfRule type="cellIs" dxfId="328" priority="324" operator="between">
      <formula>2</formula>
      <formula>4</formula>
    </cfRule>
    <cfRule type="cellIs" dxfId="327" priority="325" operator="equal">
      <formula>"Extremo"</formula>
    </cfRule>
    <cfRule type="cellIs" dxfId="326" priority="326" operator="equal">
      <formula>"Alto"</formula>
    </cfRule>
    <cfRule type="cellIs" dxfId="325" priority="327" operator="equal">
      <formula>"Medio"</formula>
    </cfRule>
    <cfRule type="cellIs" dxfId="324" priority="328" operator="equal">
      <formula>"Bajo"</formula>
    </cfRule>
  </conditionalFormatting>
  <conditionalFormatting sqref="AF51">
    <cfRule type="cellIs" dxfId="323" priority="313" operator="between">
      <formula>8</formula>
      <formula>10</formula>
    </cfRule>
    <cfRule type="cellIs" dxfId="322" priority="314" operator="between">
      <formula>6</formula>
      <formula>7</formula>
    </cfRule>
    <cfRule type="cellIs" dxfId="321" priority="315" operator="equal">
      <formula>5</formula>
    </cfRule>
    <cfRule type="cellIs" dxfId="320" priority="316" operator="between">
      <formula>2</formula>
      <formula>4</formula>
    </cfRule>
    <cfRule type="cellIs" dxfId="319" priority="317" operator="equal">
      <formula>"Extremo"</formula>
    </cfRule>
    <cfRule type="cellIs" dxfId="318" priority="318" operator="equal">
      <formula>"Alto"</formula>
    </cfRule>
    <cfRule type="cellIs" dxfId="317" priority="319" operator="equal">
      <formula>"Medio"</formula>
    </cfRule>
    <cfRule type="cellIs" dxfId="316" priority="320" operator="equal">
      <formula>"Bajo"</formula>
    </cfRule>
  </conditionalFormatting>
  <conditionalFormatting sqref="AF52">
    <cfRule type="cellIs" dxfId="315" priority="305" operator="between">
      <formula>8</formula>
      <formula>10</formula>
    </cfRule>
    <cfRule type="cellIs" dxfId="314" priority="306" operator="between">
      <formula>6</formula>
      <formula>7</formula>
    </cfRule>
    <cfRule type="cellIs" dxfId="313" priority="307" operator="equal">
      <formula>5</formula>
    </cfRule>
    <cfRule type="cellIs" dxfId="312" priority="308" operator="between">
      <formula>2</formula>
      <formula>4</formula>
    </cfRule>
    <cfRule type="cellIs" dxfId="311" priority="309" operator="equal">
      <formula>"Extremo"</formula>
    </cfRule>
    <cfRule type="cellIs" dxfId="310" priority="310" operator="equal">
      <formula>"Alto"</formula>
    </cfRule>
    <cfRule type="cellIs" dxfId="309" priority="311" operator="equal">
      <formula>"Medio"</formula>
    </cfRule>
    <cfRule type="cellIs" dxfId="308" priority="312" operator="equal">
      <formula>"Bajo"</formula>
    </cfRule>
  </conditionalFormatting>
  <conditionalFormatting sqref="AE45">
    <cfRule type="cellIs" dxfId="307" priority="297" operator="between">
      <formula>8</formula>
      <formula>10</formula>
    </cfRule>
    <cfRule type="cellIs" dxfId="306" priority="298" operator="between">
      <formula>6</formula>
      <formula>7</formula>
    </cfRule>
    <cfRule type="cellIs" dxfId="305" priority="299" operator="equal">
      <formula>5</formula>
    </cfRule>
    <cfRule type="cellIs" dxfId="304" priority="300" operator="between">
      <formula>2</formula>
      <formula>4</formula>
    </cfRule>
    <cfRule type="cellIs" dxfId="303" priority="301" operator="equal">
      <formula>"Extremo"</formula>
    </cfRule>
    <cfRule type="cellIs" dxfId="302" priority="302" operator="equal">
      <formula>"Alto"</formula>
    </cfRule>
    <cfRule type="cellIs" dxfId="301" priority="303" operator="equal">
      <formula>"Medio"</formula>
    </cfRule>
    <cfRule type="cellIs" dxfId="300" priority="304" operator="equal">
      <formula>"Bajo"</formula>
    </cfRule>
  </conditionalFormatting>
  <conditionalFormatting sqref="AE44">
    <cfRule type="cellIs" dxfId="299" priority="289" operator="between">
      <formula>8</formula>
      <formula>10</formula>
    </cfRule>
    <cfRule type="cellIs" dxfId="298" priority="290" operator="between">
      <formula>6</formula>
      <formula>7</formula>
    </cfRule>
    <cfRule type="cellIs" dxfId="297" priority="291" operator="equal">
      <formula>5</formula>
    </cfRule>
    <cfRule type="cellIs" dxfId="296" priority="292" operator="between">
      <formula>2</formula>
      <formula>4</formula>
    </cfRule>
    <cfRule type="cellIs" dxfId="295" priority="293" operator="equal">
      <formula>"Extremo"</formula>
    </cfRule>
    <cfRule type="cellIs" dxfId="294" priority="294" operator="equal">
      <formula>"Alto"</formula>
    </cfRule>
    <cfRule type="cellIs" dxfId="293" priority="295" operator="equal">
      <formula>"Medio"</formula>
    </cfRule>
    <cfRule type="cellIs" dxfId="292" priority="296" operator="equal">
      <formula>"Bajo"</formula>
    </cfRule>
  </conditionalFormatting>
  <conditionalFormatting sqref="AF44">
    <cfRule type="cellIs" dxfId="291" priority="281" operator="between">
      <formula>8</formula>
      <formula>10</formula>
    </cfRule>
    <cfRule type="cellIs" dxfId="290" priority="282" operator="between">
      <formula>6</formula>
      <formula>7</formula>
    </cfRule>
    <cfRule type="cellIs" dxfId="289" priority="283" operator="equal">
      <formula>5</formula>
    </cfRule>
    <cfRule type="cellIs" dxfId="288" priority="284" operator="between">
      <formula>2</formula>
      <formula>4</formula>
    </cfRule>
    <cfRule type="cellIs" dxfId="287" priority="285" operator="equal">
      <formula>"Extremo"</formula>
    </cfRule>
    <cfRule type="cellIs" dxfId="286" priority="286" operator="equal">
      <formula>"Alto"</formula>
    </cfRule>
    <cfRule type="cellIs" dxfId="285" priority="287" operator="equal">
      <formula>"Medio"</formula>
    </cfRule>
    <cfRule type="cellIs" dxfId="284" priority="288" operator="equal">
      <formula>"Bajo"</formula>
    </cfRule>
  </conditionalFormatting>
  <conditionalFormatting sqref="AF45">
    <cfRule type="cellIs" dxfId="283" priority="273" operator="between">
      <formula>8</formula>
      <formula>10</formula>
    </cfRule>
    <cfRule type="cellIs" dxfId="282" priority="274" operator="between">
      <formula>6</formula>
      <formula>7</formula>
    </cfRule>
    <cfRule type="cellIs" dxfId="281" priority="275" operator="equal">
      <formula>5</formula>
    </cfRule>
    <cfRule type="cellIs" dxfId="280" priority="276" operator="between">
      <formula>2</formula>
      <formula>4</formula>
    </cfRule>
    <cfRule type="cellIs" dxfId="279" priority="277" operator="equal">
      <formula>"Extremo"</formula>
    </cfRule>
    <cfRule type="cellIs" dxfId="278" priority="278" operator="equal">
      <formula>"Alto"</formula>
    </cfRule>
    <cfRule type="cellIs" dxfId="277" priority="279" operator="equal">
      <formula>"Medio"</formula>
    </cfRule>
    <cfRule type="cellIs" dxfId="276" priority="280" operator="equal">
      <formula>"Bajo"</formula>
    </cfRule>
  </conditionalFormatting>
  <conditionalFormatting sqref="AF46">
    <cfRule type="cellIs" dxfId="275" priority="265" operator="between">
      <formula>8</formula>
      <formula>10</formula>
    </cfRule>
    <cfRule type="cellIs" dxfId="274" priority="266" operator="between">
      <formula>6</formula>
      <formula>7</formula>
    </cfRule>
    <cfRule type="cellIs" dxfId="273" priority="267" operator="equal">
      <formula>5</formula>
    </cfRule>
    <cfRule type="cellIs" dxfId="272" priority="268" operator="between">
      <formula>2</formula>
      <formula>4</formula>
    </cfRule>
    <cfRule type="cellIs" dxfId="271" priority="269" operator="equal">
      <formula>"Extremo"</formula>
    </cfRule>
    <cfRule type="cellIs" dxfId="270" priority="270" operator="equal">
      <formula>"Alto"</formula>
    </cfRule>
    <cfRule type="cellIs" dxfId="269" priority="271" operator="equal">
      <formula>"Medio"</formula>
    </cfRule>
    <cfRule type="cellIs" dxfId="268" priority="272" operator="equal">
      <formula>"Bajo"</formula>
    </cfRule>
  </conditionalFormatting>
  <conditionalFormatting sqref="AF38">
    <cfRule type="cellIs" dxfId="267" priority="257" operator="between">
      <formula>8</formula>
      <formula>10</formula>
    </cfRule>
    <cfRule type="cellIs" dxfId="266" priority="258" operator="between">
      <formula>6</formula>
      <formula>7</formula>
    </cfRule>
    <cfRule type="cellIs" dxfId="265" priority="259" operator="equal">
      <formula>5</formula>
    </cfRule>
    <cfRule type="cellIs" dxfId="264" priority="260" operator="between">
      <formula>2</formula>
      <formula>4</formula>
    </cfRule>
    <cfRule type="cellIs" dxfId="263" priority="261" operator="equal">
      <formula>"Extremo"</formula>
    </cfRule>
    <cfRule type="cellIs" dxfId="262" priority="262" operator="equal">
      <formula>"Alto"</formula>
    </cfRule>
    <cfRule type="cellIs" dxfId="261" priority="263" operator="equal">
      <formula>"Medio"</formula>
    </cfRule>
    <cfRule type="cellIs" dxfId="260" priority="264" operator="equal">
      <formula>"Bajo"</formula>
    </cfRule>
  </conditionalFormatting>
  <conditionalFormatting sqref="AE38">
    <cfRule type="cellIs" dxfId="259" priority="249" operator="between">
      <formula>8</formula>
      <formula>10</formula>
    </cfRule>
    <cfRule type="cellIs" dxfId="258" priority="250" operator="between">
      <formula>6</formula>
      <formula>7</formula>
    </cfRule>
    <cfRule type="cellIs" dxfId="257" priority="251" operator="equal">
      <formula>5</formula>
    </cfRule>
    <cfRule type="cellIs" dxfId="256" priority="252" operator="between">
      <formula>2</formula>
      <formula>4</formula>
    </cfRule>
    <cfRule type="cellIs" dxfId="255" priority="253" operator="equal">
      <formula>"Extremo"</formula>
    </cfRule>
    <cfRule type="cellIs" dxfId="254" priority="254" operator="equal">
      <formula>"Alto"</formula>
    </cfRule>
    <cfRule type="cellIs" dxfId="253" priority="255" operator="equal">
      <formula>"Medio"</formula>
    </cfRule>
    <cfRule type="cellIs" dxfId="252" priority="256" operator="equal">
      <formula>"Bajo"</formula>
    </cfRule>
  </conditionalFormatting>
  <conditionalFormatting sqref="AF39">
    <cfRule type="cellIs" dxfId="251" priority="241" operator="between">
      <formula>8</formula>
      <formula>10</formula>
    </cfRule>
    <cfRule type="cellIs" dxfId="250" priority="242" operator="between">
      <formula>6</formula>
      <formula>7</formula>
    </cfRule>
    <cfRule type="cellIs" dxfId="249" priority="243" operator="equal">
      <formula>5</formula>
    </cfRule>
    <cfRule type="cellIs" dxfId="248" priority="244" operator="between">
      <formula>2</formula>
      <formula>4</formula>
    </cfRule>
    <cfRule type="cellIs" dxfId="247" priority="245" operator="equal">
      <formula>"Extremo"</formula>
    </cfRule>
    <cfRule type="cellIs" dxfId="246" priority="246" operator="equal">
      <formula>"Alto"</formula>
    </cfRule>
    <cfRule type="cellIs" dxfId="245" priority="247" operator="equal">
      <formula>"Medio"</formula>
    </cfRule>
    <cfRule type="cellIs" dxfId="244" priority="248" operator="equal">
      <formula>"Bajo"</formula>
    </cfRule>
  </conditionalFormatting>
  <conditionalFormatting sqref="AE39">
    <cfRule type="cellIs" dxfId="243" priority="233" operator="between">
      <formula>8</formula>
      <formula>10</formula>
    </cfRule>
    <cfRule type="cellIs" dxfId="242" priority="234" operator="between">
      <formula>6</formula>
      <formula>7</formula>
    </cfRule>
    <cfRule type="cellIs" dxfId="241" priority="235" operator="equal">
      <formula>5</formula>
    </cfRule>
    <cfRule type="cellIs" dxfId="240" priority="236" operator="between">
      <formula>2</formula>
      <formula>4</formula>
    </cfRule>
    <cfRule type="cellIs" dxfId="239" priority="237" operator="equal">
      <formula>"Extremo"</formula>
    </cfRule>
    <cfRule type="cellIs" dxfId="238" priority="238" operator="equal">
      <formula>"Alto"</formula>
    </cfRule>
    <cfRule type="cellIs" dxfId="237" priority="239" operator="equal">
      <formula>"Medio"</formula>
    </cfRule>
    <cfRule type="cellIs" dxfId="236" priority="240" operator="equal">
      <formula>"Bajo"</formula>
    </cfRule>
  </conditionalFormatting>
  <conditionalFormatting sqref="AF59">
    <cfRule type="cellIs" dxfId="235" priority="225" operator="between">
      <formula>8</formula>
      <formula>10</formula>
    </cfRule>
    <cfRule type="cellIs" dxfId="234" priority="226" operator="between">
      <formula>6</formula>
      <formula>7</formula>
    </cfRule>
    <cfRule type="cellIs" dxfId="233" priority="227" operator="equal">
      <formula>5</formula>
    </cfRule>
    <cfRule type="cellIs" dxfId="232" priority="228" operator="between">
      <formula>2</formula>
      <formula>4</formula>
    </cfRule>
    <cfRule type="cellIs" dxfId="231" priority="229" operator="equal">
      <formula>"Extremo"</formula>
    </cfRule>
    <cfRule type="cellIs" dxfId="230" priority="230" operator="equal">
      <formula>"Alto"</formula>
    </cfRule>
    <cfRule type="cellIs" dxfId="229" priority="231" operator="equal">
      <formula>"Medio"</formula>
    </cfRule>
    <cfRule type="cellIs" dxfId="228" priority="232" operator="equal">
      <formula>"Bajo"</formula>
    </cfRule>
  </conditionalFormatting>
  <conditionalFormatting sqref="AF56">
    <cfRule type="cellIs" dxfId="227" priority="217" operator="between">
      <formula>8</formula>
      <formula>10</formula>
    </cfRule>
    <cfRule type="cellIs" dxfId="226" priority="218" operator="between">
      <formula>6</formula>
      <formula>7</formula>
    </cfRule>
    <cfRule type="cellIs" dxfId="225" priority="219" operator="equal">
      <formula>5</formula>
    </cfRule>
    <cfRule type="cellIs" dxfId="224" priority="220" operator="between">
      <formula>2</formula>
      <formula>4</formula>
    </cfRule>
    <cfRule type="cellIs" dxfId="223" priority="221" operator="equal">
      <formula>"Extremo"</formula>
    </cfRule>
    <cfRule type="cellIs" dxfId="222" priority="222" operator="equal">
      <formula>"Alto"</formula>
    </cfRule>
    <cfRule type="cellIs" dxfId="221" priority="223" operator="equal">
      <formula>"Medio"</formula>
    </cfRule>
    <cfRule type="cellIs" dxfId="220" priority="224" operator="equal">
      <formula>"Bajo"</formula>
    </cfRule>
  </conditionalFormatting>
  <conditionalFormatting sqref="AF57">
    <cfRule type="cellIs" dxfId="219" priority="209" operator="between">
      <formula>8</formula>
      <formula>10</formula>
    </cfRule>
    <cfRule type="cellIs" dxfId="218" priority="210" operator="between">
      <formula>6</formula>
      <formula>7</formula>
    </cfRule>
    <cfRule type="cellIs" dxfId="217" priority="211" operator="equal">
      <formula>5</formula>
    </cfRule>
    <cfRule type="cellIs" dxfId="216" priority="212" operator="between">
      <formula>2</formula>
      <formula>4</formula>
    </cfRule>
    <cfRule type="cellIs" dxfId="215" priority="213" operator="equal">
      <formula>"Extremo"</formula>
    </cfRule>
    <cfRule type="cellIs" dxfId="214" priority="214" operator="equal">
      <formula>"Alto"</formula>
    </cfRule>
    <cfRule type="cellIs" dxfId="213" priority="215" operator="equal">
      <formula>"Medio"</formula>
    </cfRule>
    <cfRule type="cellIs" dxfId="212" priority="216" operator="equal">
      <formula>"Bajo"</formula>
    </cfRule>
  </conditionalFormatting>
  <conditionalFormatting sqref="AE72:AE75">
    <cfRule type="cellIs" dxfId="211" priority="201" operator="between">
      <formula>8</formula>
      <formula>10</formula>
    </cfRule>
    <cfRule type="cellIs" dxfId="210" priority="202" operator="between">
      <formula>6</formula>
      <formula>7</formula>
    </cfRule>
    <cfRule type="cellIs" dxfId="209" priority="203" operator="equal">
      <formula>5</formula>
    </cfRule>
    <cfRule type="cellIs" dxfId="208" priority="204" operator="between">
      <formula>2</formula>
      <formula>4</formula>
    </cfRule>
    <cfRule type="cellIs" dxfId="207" priority="205" operator="equal">
      <formula>"Extremo"</formula>
    </cfRule>
    <cfRule type="cellIs" dxfId="206" priority="206" operator="equal">
      <formula>"Alto"</formula>
    </cfRule>
    <cfRule type="cellIs" dxfId="205" priority="207" operator="equal">
      <formula>"Medio"</formula>
    </cfRule>
    <cfRule type="cellIs" dxfId="204" priority="208" operator="equal">
      <formula>"Bajo"</formula>
    </cfRule>
  </conditionalFormatting>
  <conditionalFormatting sqref="AF76">
    <cfRule type="cellIs" dxfId="203" priority="193" operator="between">
      <formula>8</formula>
      <formula>10</formula>
    </cfRule>
    <cfRule type="cellIs" dxfId="202" priority="194" operator="between">
      <formula>6</formula>
      <formula>7</formula>
    </cfRule>
    <cfRule type="cellIs" dxfId="201" priority="195" operator="equal">
      <formula>5</formula>
    </cfRule>
    <cfRule type="cellIs" dxfId="200" priority="196" operator="between">
      <formula>2</formula>
      <formula>4</formula>
    </cfRule>
    <cfRule type="cellIs" dxfId="199" priority="197" operator="equal">
      <formula>"Extremo"</formula>
    </cfRule>
    <cfRule type="cellIs" dxfId="198" priority="198" operator="equal">
      <formula>"Alto"</formula>
    </cfRule>
    <cfRule type="cellIs" dxfId="197" priority="199" operator="equal">
      <formula>"Medio"</formula>
    </cfRule>
    <cfRule type="cellIs" dxfId="196" priority="200" operator="equal">
      <formula>"Bajo"</formula>
    </cfRule>
  </conditionalFormatting>
  <conditionalFormatting sqref="AF75">
    <cfRule type="cellIs" dxfId="195" priority="185" operator="between">
      <formula>8</formula>
      <formula>10</formula>
    </cfRule>
    <cfRule type="cellIs" dxfId="194" priority="186" operator="between">
      <formula>6</formula>
      <formula>7</formula>
    </cfRule>
    <cfRule type="cellIs" dxfId="193" priority="187" operator="equal">
      <formula>5</formula>
    </cfRule>
    <cfRule type="cellIs" dxfId="192" priority="188" operator="between">
      <formula>2</formula>
      <formula>4</formula>
    </cfRule>
    <cfRule type="cellIs" dxfId="191" priority="189" operator="equal">
      <formula>"Extremo"</formula>
    </cfRule>
    <cfRule type="cellIs" dxfId="190" priority="190" operator="equal">
      <formula>"Alto"</formula>
    </cfRule>
    <cfRule type="cellIs" dxfId="189" priority="191" operator="equal">
      <formula>"Medio"</formula>
    </cfRule>
    <cfRule type="cellIs" dxfId="188" priority="192" operator="equal">
      <formula>"Bajo"</formula>
    </cfRule>
  </conditionalFormatting>
  <conditionalFormatting sqref="AF77">
    <cfRule type="cellIs" dxfId="187" priority="177" operator="between">
      <formula>8</formula>
      <formula>10</formula>
    </cfRule>
    <cfRule type="cellIs" dxfId="186" priority="178" operator="between">
      <formula>6</formula>
      <formula>7</formula>
    </cfRule>
    <cfRule type="cellIs" dxfId="185" priority="179" operator="equal">
      <formula>5</formula>
    </cfRule>
    <cfRule type="cellIs" dxfId="184" priority="180" operator="between">
      <formula>2</formula>
      <formula>4</formula>
    </cfRule>
    <cfRule type="cellIs" dxfId="183" priority="181" operator="equal">
      <formula>"Extremo"</formula>
    </cfRule>
    <cfRule type="cellIs" dxfId="182" priority="182" operator="equal">
      <formula>"Alto"</formula>
    </cfRule>
    <cfRule type="cellIs" dxfId="181" priority="183" operator="equal">
      <formula>"Medio"</formula>
    </cfRule>
    <cfRule type="cellIs" dxfId="180" priority="184" operator="equal">
      <formula>"Bajo"</formula>
    </cfRule>
  </conditionalFormatting>
  <conditionalFormatting sqref="AF78">
    <cfRule type="cellIs" dxfId="179" priority="169" operator="between">
      <formula>8</formula>
      <formula>10</formula>
    </cfRule>
    <cfRule type="cellIs" dxfId="178" priority="170" operator="between">
      <formula>6</formula>
      <formula>7</formula>
    </cfRule>
    <cfRule type="cellIs" dxfId="177" priority="171" operator="equal">
      <formula>5</formula>
    </cfRule>
    <cfRule type="cellIs" dxfId="176" priority="172" operator="between">
      <formula>2</formula>
      <formula>4</formula>
    </cfRule>
    <cfRule type="cellIs" dxfId="175" priority="173" operator="equal">
      <formula>"Extremo"</formula>
    </cfRule>
    <cfRule type="cellIs" dxfId="174" priority="174" operator="equal">
      <formula>"Alto"</formula>
    </cfRule>
    <cfRule type="cellIs" dxfId="173" priority="175" operator="equal">
      <formula>"Medio"</formula>
    </cfRule>
    <cfRule type="cellIs" dxfId="172" priority="176" operator="equal">
      <formula>"Bajo"</formula>
    </cfRule>
  </conditionalFormatting>
  <conditionalFormatting sqref="AF74">
    <cfRule type="cellIs" dxfId="171" priority="161" operator="between">
      <formula>8</formula>
      <formula>10</formula>
    </cfRule>
    <cfRule type="cellIs" dxfId="170" priority="162" operator="between">
      <formula>6</formula>
      <formula>7</formula>
    </cfRule>
    <cfRule type="cellIs" dxfId="169" priority="163" operator="equal">
      <formula>5</formula>
    </cfRule>
    <cfRule type="cellIs" dxfId="168" priority="164" operator="between">
      <formula>2</formula>
      <formula>4</formula>
    </cfRule>
    <cfRule type="cellIs" dxfId="167" priority="165" operator="equal">
      <formula>"Extremo"</formula>
    </cfRule>
    <cfRule type="cellIs" dxfId="166" priority="166" operator="equal">
      <formula>"Alto"</formula>
    </cfRule>
    <cfRule type="cellIs" dxfId="165" priority="167" operator="equal">
      <formula>"Medio"</formula>
    </cfRule>
    <cfRule type="cellIs" dxfId="164" priority="168" operator="equal">
      <formula>"Bajo"</formula>
    </cfRule>
  </conditionalFormatting>
  <conditionalFormatting sqref="AF73">
    <cfRule type="cellIs" dxfId="163" priority="153" operator="between">
      <formula>8</formula>
      <formula>10</formula>
    </cfRule>
    <cfRule type="cellIs" dxfId="162" priority="154" operator="between">
      <formula>6</formula>
      <formula>7</formula>
    </cfRule>
    <cfRule type="cellIs" dxfId="161" priority="155" operator="equal">
      <formula>5</formula>
    </cfRule>
    <cfRule type="cellIs" dxfId="160" priority="156" operator="between">
      <formula>2</formula>
      <formula>4</formula>
    </cfRule>
    <cfRule type="cellIs" dxfId="159" priority="157" operator="equal">
      <formula>"Extremo"</formula>
    </cfRule>
    <cfRule type="cellIs" dxfId="158" priority="158" operator="equal">
      <formula>"Alto"</formula>
    </cfRule>
    <cfRule type="cellIs" dxfId="157" priority="159" operator="equal">
      <formula>"Medio"</formula>
    </cfRule>
    <cfRule type="cellIs" dxfId="156" priority="160" operator="equal">
      <formula>"Bajo"</formula>
    </cfRule>
  </conditionalFormatting>
  <conditionalFormatting sqref="AF72">
    <cfRule type="cellIs" dxfId="155" priority="145" operator="between">
      <formula>8</formula>
      <formula>10</formula>
    </cfRule>
    <cfRule type="cellIs" dxfId="154" priority="146" operator="between">
      <formula>6</formula>
      <formula>7</formula>
    </cfRule>
    <cfRule type="cellIs" dxfId="153" priority="147" operator="equal">
      <formula>5</formula>
    </cfRule>
    <cfRule type="cellIs" dxfId="152" priority="148" operator="between">
      <formula>2</formula>
      <formula>4</formula>
    </cfRule>
    <cfRule type="cellIs" dxfId="151" priority="149" operator="equal">
      <formula>"Extremo"</formula>
    </cfRule>
    <cfRule type="cellIs" dxfId="150" priority="150" operator="equal">
      <formula>"Alto"</formula>
    </cfRule>
    <cfRule type="cellIs" dxfId="149" priority="151" operator="equal">
      <formula>"Medio"</formula>
    </cfRule>
    <cfRule type="cellIs" dxfId="148" priority="152" operator="equal">
      <formula>"Bajo"</formula>
    </cfRule>
  </conditionalFormatting>
  <conditionalFormatting sqref="AF42">
    <cfRule type="cellIs" dxfId="147" priority="137" operator="between">
      <formula>8</formula>
      <formula>10</formula>
    </cfRule>
    <cfRule type="cellIs" dxfId="146" priority="138" operator="between">
      <formula>6</formula>
      <formula>7</formula>
    </cfRule>
    <cfRule type="cellIs" dxfId="145" priority="139" operator="equal">
      <formula>5</formula>
    </cfRule>
    <cfRule type="cellIs" dxfId="144" priority="140" operator="between">
      <formula>2</formula>
      <formula>4</formula>
    </cfRule>
    <cfRule type="cellIs" dxfId="143" priority="141" operator="equal">
      <formula>"Extremo"</formula>
    </cfRule>
    <cfRule type="cellIs" dxfId="142" priority="142" operator="equal">
      <formula>"Alto"</formula>
    </cfRule>
    <cfRule type="cellIs" dxfId="141" priority="143" operator="equal">
      <formula>"Medio"</formula>
    </cfRule>
    <cfRule type="cellIs" dxfId="140" priority="144" operator="equal">
      <formula>"Bajo"</formula>
    </cfRule>
  </conditionalFormatting>
  <conditionalFormatting sqref="AE40:AF41">
    <cfRule type="cellIs" dxfId="139" priority="129" operator="between">
      <formula>8</formula>
      <formula>10</formula>
    </cfRule>
    <cfRule type="cellIs" dxfId="138" priority="130" operator="between">
      <formula>6</formula>
      <formula>7</formula>
    </cfRule>
    <cfRule type="cellIs" dxfId="137" priority="131" operator="equal">
      <formula>5</formula>
    </cfRule>
    <cfRule type="cellIs" dxfId="136" priority="132" operator="between">
      <formula>2</formula>
      <formula>4</formula>
    </cfRule>
    <cfRule type="cellIs" dxfId="135" priority="133" operator="equal">
      <formula>"Extremo"</formula>
    </cfRule>
    <cfRule type="cellIs" dxfId="134" priority="134" operator="equal">
      <formula>"Alto"</formula>
    </cfRule>
    <cfRule type="cellIs" dxfId="133" priority="135" operator="equal">
      <formula>"Medio"</formula>
    </cfRule>
    <cfRule type="cellIs" dxfId="132" priority="136" operator="equal">
      <formula>"Bajo"</formula>
    </cfRule>
  </conditionalFormatting>
  <conditionalFormatting sqref="AF43">
    <cfRule type="cellIs" dxfId="131" priority="121" operator="between">
      <formula>8</formula>
      <formula>10</formula>
    </cfRule>
    <cfRule type="cellIs" dxfId="130" priority="122" operator="between">
      <formula>6</formula>
      <formula>7</formula>
    </cfRule>
    <cfRule type="cellIs" dxfId="129" priority="123" operator="equal">
      <formula>5</formula>
    </cfRule>
    <cfRule type="cellIs" dxfId="128" priority="124" operator="between">
      <formula>2</formula>
      <formula>4</formula>
    </cfRule>
    <cfRule type="cellIs" dxfId="127" priority="125" operator="equal">
      <formula>"Extremo"</formula>
    </cfRule>
    <cfRule type="cellIs" dxfId="126" priority="126" operator="equal">
      <formula>"Alto"</formula>
    </cfRule>
    <cfRule type="cellIs" dxfId="125" priority="127" operator="equal">
      <formula>"Medio"</formula>
    </cfRule>
    <cfRule type="cellIs" dxfId="124" priority="128" operator="equal">
      <formula>"Bajo"</formula>
    </cfRule>
  </conditionalFormatting>
  <conditionalFormatting sqref="AE43">
    <cfRule type="cellIs" dxfId="123" priority="113" operator="between">
      <formula>8</formula>
      <formula>10</formula>
    </cfRule>
    <cfRule type="cellIs" dxfId="122" priority="114" operator="between">
      <formula>6</formula>
      <formula>7</formula>
    </cfRule>
    <cfRule type="cellIs" dxfId="121" priority="115" operator="equal">
      <formula>5</formula>
    </cfRule>
    <cfRule type="cellIs" dxfId="120" priority="116" operator="between">
      <formula>2</formula>
      <formula>4</formula>
    </cfRule>
    <cfRule type="cellIs" dxfId="119" priority="117" operator="equal">
      <formula>"Extremo"</formula>
    </cfRule>
    <cfRule type="cellIs" dxfId="118" priority="118" operator="equal">
      <formula>"Alto"</formula>
    </cfRule>
    <cfRule type="cellIs" dxfId="117" priority="119" operator="equal">
      <formula>"Medio"</formula>
    </cfRule>
    <cfRule type="cellIs" dxfId="116" priority="120" operator="equal">
      <formula>"Bajo"</formula>
    </cfRule>
  </conditionalFormatting>
  <conditionalFormatting sqref="AE42">
    <cfRule type="cellIs" dxfId="115" priority="105" operator="between">
      <formula>8</formula>
      <formula>10</formula>
    </cfRule>
    <cfRule type="cellIs" dxfId="114" priority="106" operator="between">
      <formula>6</formula>
      <formula>7</formula>
    </cfRule>
    <cfRule type="cellIs" dxfId="113" priority="107" operator="equal">
      <formula>5</formula>
    </cfRule>
    <cfRule type="cellIs" dxfId="112" priority="108" operator="between">
      <formula>2</formula>
      <formula>4</formula>
    </cfRule>
    <cfRule type="cellIs" dxfId="111" priority="109" operator="equal">
      <formula>"Extremo"</formula>
    </cfRule>
    <cfRule type="cellIs" dxfId="110" priority="110" operator="equal">
      <formula>"Alto"</formula>
    </cfRule>
    <cfRule type="cellIs" dxfId="109" priority="111" operator="equal">
      <formula>"Medio"</formula>
    </cfRule>
    <cfRule type="cellIs" dxfId="108" priority="112" operator="equal">
      <formula>"Bajo"</formula>
    </cfRule>
  </conditionalFormatting>
  <conditionalFormatting sqref="AE53:AF53">
    <cfRule type="cellIs" dxfId="107" priority="97" operator="between">
      <formula>8</formula>
      <formula>10</formula>
    </cfRule>
    <cfRule type="cellIs" dxfId="106" priority="98" operator="between">
      <formula>6</formula>
      <formula>7</formula>
    </cfRule>
    <cfRule type="cellIs" dxfId="105" priority="99" operator="equal">
      <formula>5</formula>
    </cfRule>
    <cfRule type="cellIs" dxfId="104" priority="100" operator="between">
      <formula>2</formula>
      <formula>4</formula>
    </cfRule>
    <cfRule type="cellIs" dxfId="103" priority="101" operator="equal">
      <formula>"Extremo"</formula>
    </cfRule>
    <cfRule type="cellIs" dxfId="102" priority="102" operator="equal">
      <formula>"Alto"</formula>
    </cfRule>
    <cfRule type="cellIs" dxfId="101" priority="103" operator="equal">
      <formula>"Medio"</formula>
    </cfRule>
    <cfRule type="cellIs" dxfId="100" priority="104" operator="equal">
      <formula>"Bajo"</formula>
    </cfRule>
  </conditionalFormatting>
  <conditionalFormatting sqref="AE54:AF54">
    <cfRule type="cellIs" dxfId="99" priority="89" operator="between">
      <formula>8</formula>
      <formula>10</formula>
    </cfRule>
    <cfRule type="cellIs" dxfId="98" priority="90" operator="between">
      <formula>6</formula>
      <formula>7</formula>
    </cfRule>
    <cfRule type="cellIs" dxfId="97" priority="91" operator="equal">
      <formula>5</formula>
    </cfRule>
    <cfRule type="cellIs" dxfId="96" priority="92" operator="between">
      <formula>2</formula>
      <formula>4</formula>
    </cfRule>
    <cfRule type="cellIs" dxfId="95" priority="93" operator="equal">
      <formula>"Extremo"</formula>
    </cfRule>
    <cfRule type="cellIs" dxfId="94" priority="94" operator="equal">
      <formula>"Alto"</formula>
    </cfRule>
    <cfRule type="cellIs" dxfId="93" priority="95" operator="equal">
      <formula>"Medio"</formula>
    </cfRule>
    <cfRule type="cellIs" dxfId="92" priority="96" operator="equal">
      <formula>"Bajo"</formula>
    </cfRule>
  </conditionalFormatting>
  <conditionalFormatting sqref="AE55:AF55">
    <cfRule type="cellIs" dxfId="91" priority="81" operator="between">
      <formula>8</formula>
      <formula>10</formula>
    </cfRule>
    <cfRule type="cellIs" dxfId="90" priority="82" operator="between">
      <formula>6</formula>
      <formula>7</formula>
    </cfRule>
    <cfRule type="cellIs" dxfId="89" priority="83" operator="equal">
      <formula>5</formula>
    </cfRule>
    <cfRule type="cellIs" dxfId="88" priority="84" operator="between">
      <formula>2</formula>
      <formula>4</formula>
    </cfRule>
    <cfRule type="cellIs" dxfId="87" priority="85" operator="equal">
      <formula>"Extremo"</formula>
    </cfRule>
    <cfRule type="cellIs" dxfId="86" priority="86" operator="equal">
      <formula>"Alto"</formula>
    </cfRule>
    <cfRule type="cellIs" dxfId="85" priority="87" operator="equal">
      <formula>"Medio"</formula>
    </cfRule>
    <cfRule type="cellIs" dxfId="84" priority="88" operator="equal">
      <formula>"Bajo"</formula>
    </cfRule>
  </conditionalFormatting>
  <conditionalFormatting sqref="AE30:AF33">
    <cfRule type="cellIs" dxfId="83" priority="73" operator="between">
      <formula>8</formula>
      <formula>10</formula>
    </cfRule>
    <cfRule type="cellIs" dxfId="82" priority="74" operator="between">
      <formula>6</formula>
      <formula>7</formula>
    </cfRule>
    <cfRule type="cellIs" dxfId="81" priority="75" operator="equal">
      <formula>5</formula>
    </cfRule>
    <cfRule type="cellIs" dxfId="80" priority="76" operator="between">
      <formula>2</formula>
      <formula>4</formula>
    </cfRule>
    <cfRule type="cellIs" dxfId="79" priority="77" operator="equal">
      <formula>"Extremo"</formula>
    </cfRule>
    <cfRule type="cellIs" dxfId="78" priority="78" operator="equal">
      <formula>"Alto"</formula>
    </cfRule>
    <cfRule type="cellIs" dxfId="77" priority="79" operator="equal">
      <formula>"Medio"</formula>
    </cfRule>
    <cfRule type="cellIs" dxfId="76" priority="80" operator="equal">
      <formula>"Bajo"</formula>
    </cfRule>
  </conditionalFormatting>
  <conditionalFormatting sqref="AE10">
    <cfRule type="cellIs" dxfId="75" priority="65" operator="between">
      <formula>8</formula>
      <formula>10</formula>
    </cfRule>
    <cfRule type="cellIs" dxfId="74" priority="66" operator="between">
      <formula>6</formula>
      <formula>7</formula>
    </cfRule>
    <cfRule type="cellIs" dxfId="73" priority="67" operator="equal">
      <formula>5</formula>
    </cfRule>
    <cfRule type="cellIs" dxfId="72" priority="68" operator="between">
      <formula>2</formula>
      <formula>4</formula>
    </cfRule>
    <cfRule type="cellIs" dxfId="71" priority="69" operator="equal">
      <formula>"Extremo"</formula>
    </cfRule>
    <cfRule type="cellIs" dxfId="70" priority="70" operator="equal">
      <formula>"Alto"</formula>
    </cfRule>
    <cfRule type="cellIs" dxfId="69" priority="71" operator="equal">
      <formula>"Medio"</formula>
    </cfRule>
    <cfRule type="cellIs" dxfId="68" priority="72" operator="equal">
      <formula>"Bajo"</formula>
    </cfRule>
  </conditionalFormatting>
  <conditionalFormatting sqref="AE12:AE13">
    <cfRule type="cellIs" dxfId="67" priority="57" operator="between">
      <formula>8</formula>
      <formula>10</formula>
    </cfRule>
    <cfRule type="cellIs" dxfId="66" priority="58" operator="between">
      <formula>6</formula>
      <formula>7</formula>
    </cfRule>
    <cfRule type="cellIs" dxfId="65" priority="59" operator="equal">
      <formula>5</formula>
    </cfRule>
    <cfRule type="cellIs" dxfId="64" priority="60" operator="between">
      <formula>2</formula>
      <formula>4</formula>
    </cfRule>
    <cfRule type="cellIs" dxfId="63" priority="61" operator="equal">
      <formula>"Extremo"</formula>
    </cfRule>
    <cfRule type="cellIs" dxfId="62" priority="62" operator="equal">
      <formula>"Alto"</formula>
    </cfRule>
    <cfRule type="cellIs" dxfId="61" priority="63" operator="equal">
      <formula>"Medio"</formula>
    </cfRule>
    <cfRule type="cellIs" dxfId="60" priority="64" operator="equal">
      <formula>"Bajo"</formula>
    </cfRule>
  </conditionalFormatting>
  <conditionalFormatting sqref="AE11">
    <cfRule type="cellIs" dxfId="59" priority="49" operator="between">
      <formula>8</formula>
      <formula>10</formula>
    </cfRule>
    <cfRule type="cellIs" dxfId="58" priority="50" operator="between">
      <formula>6</formula>
      <formula>7</formula>
    </cfRule>
    <cfRule type="cellIs" dxfId="57" priority="51" operator="equal">
      <formula>5</formula>
    </cfRule>
    <cfRule type="cellIs" dxfId="56" priority="52" operator="between">
      <formula>2</formula>
      <formula>4</formula>
    </cfRule>
    <cfRule type="cellIs" dxfId="55" priority="53" operator="equal">
      <formula>"Extremo"</formula>
    </cfRule>
    <cfRule type="cellIs" dxfId="54" priority="54" operator="equal">
      <formula>"Alto"</formula>
    </cfRule>
    <cfRule type="cellIs" dxfId="53" priority="55" operator="equal">
      <formula>"Medio"</formula>
    </cfRule>
    <cfRule type="cellIs" dxfId="52" priority="56" operator="equal">
      <formula>"Bajo"</formula>
    </cfRule>
  </conditionalFormatting>
  <conditionalFormatting sqref="AE19:AF23">
    <cfRule type="cellIs" dxfId="51" priority="41" operator="between">
      <formula>8</formula>
      <formula>10</formula>
    </cfRule>
    <cfRule type="cellIs" dxfId="50" priority="42" operator="between">
      <formula>6</formula>
      <formula>7</formula>
    </cfRule>
    <cfRule type="cellIs" dxfId="49" priority="43" operator="equal">
      <formula>5</formula>
    </cfRule>
    <cfRule type="cellIs" dxfId="48" priority="44" operator="between">
      <formula>2</formula>
      <formula>4</formula>
    </cfRule>
    <cfRule type="cellIs" dxfId="47" priority="45" operator="equal">
      <formula>"Extremo"</formula>
    </cfRule>
    <cfRule type="cellIs" dxfId="46" priority="46" operator="equal">
      <formula>"Alto"</formula>
    </cfRule>
    <cfRule type="cellIs" dxfId="45" priority="47" operator="equal">
      <formula>"Medio"</formula>
    </cfRule>
    <cfRule type="cellIs" dxfId="44" priority="48" operator="equal">
      <formula>"Bajo"</formula>
    </cfRule>
  </conditionalFormatting>
  <conditionalFormatting sqref="AE29">
    <cfRule type="cellIs" dxfId="43" priority="33" operator="between">
      <formula>8</formula>
      <formula>10</formula>
    </cfRule>
    <cfRule type="cellIs" dxfId="42" priority="34" operator="between">
      <formula>6</formula>
      <formula>7</formula>
    </cfRule>
    <cfRule type="cellIs" dxfId="41" priority="35" operator="equal">
      <formula>5</formula>
    </cfRule>
    <cfRule type="cellIs" dxfId="40" priority="36" operator="between">
      <formula>2</formula>
      <formula>4</formula>
    </cfRule>
    <cfRule type="cellIs" dxfId="39" priority="37" operator="equal">
      <formula>"Extremo"</formula>
    </cfRule>
    <cfRule type="cellIs" dxfId="38" priority="38" operator="equal">
      <formula>"Alto"</formula>
    </cfRule>
    <cfRule type="cellIs" dxfId="37" priority="39" operator="equal">
      <formula>"Medio"</formula>
    </cfRule>
    <cfRule type="cellIs" dxfId="36" priority="40" operator="equal">
      <formula>"Bajo"</formula>
    </cfRule>
  </conditionalFormatting>
  <conditionalFormatting sqref="AE79:AE81">
    <cfRule type="cellIs" dxfId="35" priority="17" operator="between">
      <formula>8</formula>
      <formula>10</formula>
    </cfRule>
  </conditionalFormatting>
  <conditionalFormatting sqref="AE79:AE81">
    <cfRule type="cellIs" dxfId="34" priority="18" operator="between">
      <formula>6</formula>
      <formula>7</formula>
    </cfRule>
  </conditionalFormatting>
  <conditionalFormatting sqref="AE79:AE81">
    <cfRule type="cellIs" dxfId="33" priority="19" operator="equal">
      <formula>5</formula>
    </cfRule>
  </conditionalFormatting>
  <conditionalFormatting sqref="AE79:AE81">
    <cfRule type="cellIs" dxfId="32" priority="20" operator="between">
      <formula>2</formula>
      <formula>4</formula>
    </cfRule>
  </conditionalFormatting>
  <conditionalFormatting sqref="AE79:AE81">
    <cfRule type="cellIs" dxfId="31" priority="21" operator="equal">
      <formula>"Extremo"</formula>
    </cfRule>
  </conditionalFormatting>
  <conditionalFormatting sqref="AE79:AE81">
    <cfRule type="cellIs" dxfId="30" priority="22" operator="equal">
      <formula>"Alto"</formula>
    </cfRule>
  </conditionalFormatting>
  <conditionalFormatting sqref="AE79:AE81">
    <cfRule type="cellIs" dxfId="29" priority="23" operator="equal">
      <formula>"Medio"</formula>
    </cfRule>
  </conditionalFormatting>
  <conditionalFormatting sqref="AE79:AE81">
    <cfRule type="cellIs" dxfId="28" priority="24" operator="equal">
      <formula>"Bajo"</formula>
    </cfRule>
  </conditionalFormatting>
  <conditionalFormatting sqref="AF79:AF81">
    <cfRule type="cellIs" dxfId="27" priority="25" operator="between">
      <formula>8</formula>
      <formula>10</formula>
    </cfRule>
  </conditionalFormatting>
  <conditionalFormatting sqref="AF79:AF81">
    <cfRule type="cellIs" dxfId="26" priority="26" operator="between">
      <formula>6</formula>
      <formula>7</formula>
    </cfRule>
  </conditionalFormatting>
  <conditionalFormatting sqref="AF79:AF81">
    <cfRule type="cellIs" dxfId="25" priority="27" operator="equal">
      <formula>5</formula>
    </cfRule>
  </conditionalFormatting>
  <conditionalFormatting sqref="AF79:AF81">
    <cfRule type="cellIs" dxfId="24" priority="28" operator="between">
      <formula>2</formula>
      <formula>4</formula>
    </cfRule>
  </conditionalFormatting>
  <conditionalFormatting sqref="AF79:AF81">
    <cfRule type="cellIs" dxfId="23" priority="29" operator="equal">
      <formula>"Extremo"</formula>
    </cfRule>
  </conditionalFormatting>
  <conditionalFormatting sqref="AF79:AF81">
    <cfRule type="cellIs" dxfId="22" priority="30" operator="equal">
      <formula>"Alto"</formula>
    </cfRule>
  </conditionalFormatting>
  <conditionalFormatting sqref="AF79:AF81">
    <cfRule type="cellIs" dxfId="21" priority="31" operator="equal">
      <formula>"Medio"</formula>
    </cfRule>
  </conditionalFormatting>
  <conditionalFormatting sqref="AF79:AF81">
    <cfRule type="cellIs" dxfId="20" priority="32" operator="equal">
      <formula>"Bajo"</formula>
    </cfRule>
  </conditionalFormatting>
  <conditionalFormatting sqref="AE67:AF69">
    <cfRule type="cellIs" dxfId="19" priority="9" operator="between">
      <formula>8</formula>
      <formula>10</formula>
    </cfRule>
    <cfRule type="cellIs" dxfId="18" priority="10" operator="between">
      <formula>6</formula>
      <formula>7</formula>
    </cfRule>
    <cfRule type="cellIs" dxfId="17" priority="11" operator="equal">
      <formula>5</formula>
    </cfRule>
    <cfRule type="cellIs" dxfId="16" priority="12" operator="between">
      <formula>2</formula>
      <formula>4</formula>
    </cfRule>
    <cfRule type="cellIs" dxfId="15" priority="13" operator="equal">
      <formula>"Extremo"</formula>
    </cfRule>
    <cfRule type="cellIs" dxfId="14" priority="14" operator="equal">
      <formula>"Alto"</formula>
    </cfRule>
    <cfRule type="cellIs" dxfId="13" priority="15" operator="equal">
      <formula>"Medio"</formula>
    </cfRule>
    <cfRule type="cellIs" dxfId="12" priority="16" operator="equal">
      <formula>"Bajo"</formula>
    </cfRule>
  </conditionalFormatting>
  <conditionalFormatting sqref="AE64:AF66">
    <cfRule type="cellIs" dxfId="11" priority="1" operator="between">
      <formula>8</formula>
      <formula>10</formula>
    </cfRule>
    <cfRule type="cellIs" dxfId="10" priority="2" operator="between">
      <formula>6</formula>
      <formula>7</formula>
    </cfRule>
    <cfRule type="cellIs" dxfId="9" priority="3" operator="equal">
      <formula>5</formula>
    </cfRule>
    <cfRule type="cellIs" dxfId="8" priority="4" operator="between">
      <formula>2</formula>
      <formula>4</formula>
    </cfRule>
    <cfRule type="cellIs" dxfId="7" priority="5" operator="equal">
      <formula>"Extremo"</formula>
    </cfRule>
    <cfRule type="cellIs" dxfId="6" priority="6" operator="equal">
      <formula>"Alto"</formula>
    </cfRule>
    <cfRule type="cellIs" dxfId="5" priority="7" operator="equal">
      <formula>"Medio"</formula>
    </cfRule>
    <cfRule type="cellIs" dxfId="4" priority="8" operator="equal">
      <formula>"Bajo"</formula>
    </cfRule>
  </conditionalFormatting>
  <dataValidations count="19">
    <dataValidation type="list" allowBlank="1" showInputMessage="1" showErrorMessage="1" sqref="C24:D26">
      <formula1>#REF!</formula1>
    </dataValidation>
    <dataValidation type="list" allowBlank="1" showErrorMessage="1" sqref="H79:H81">
      <formula1>"Raro,Poco Probable,Posible,Probable,Casi Seguro"</formula1>
    </dataValidation>
    <dataValidation type="list" allowBlank="1" showErrorMessage="1" sqref="D79">
      <formula1>$AI$8:$AI$27</formula1>
    </dataValidation>
    <dataValidation type="list" allowBlank="1" showErrorMessage="1" sqref="I79:I81">
      <formula1>"Insignificante,Menor,Moderado,Mayor,Catastrófico"</formula1>
    </dataValidation>
    <dataValidation type="list" allowBlank="1" showErrorMessage="1" sqref="C79:C81">
      <formula1>$AH$8:$AH$14</formula1>
    </dataValidation>
    <dataValidation type="list" allowBlank="1" showErrorMessage="1" sqref="D80:D81">
      <formula1>$AI$8:$AI$23</formula1>
    </dataValidation>
    <dataValidation type="list" allowBlank="1" showInputMessage="1" showErrorMessage="1" sqref="Y8:Y86 H82:H86 H8:H78">
      <formula1>"Raro,Poco Probable,Posible,Probable,Casi Seguro"</formula1>
    </dataValidation>
    <dataValidation type="list" allowBlank="1" showInputMessage="1" showErrorMessage="1" sqref="O72:O79">
      <formula1>$AJ$8:$AJ$10</formula1>
    </dataValidation>
    <dataValidation type="list" allowBlank="1" showInputMessage="1" showErrorMessage="1" sqref="P72:P79">
      <formula1>$AK$8:$AK$9</formula1>
    </dataValidation>
    <dataValidation type="list" allowBlank="1" showInputMessage="1" showErrorMessage="1" sqref="Q72:Q79">
      <formula1>$AL$8:$AL$9</formula1>
    </dataValidation>
    <dataValidation type="list" allowBlank="1" showInputMessage="1" showErrorMessage="1" sqref="Q80:Q86 Q8:Q71">
      <formula1>"Probabilidad,Impacto,Ambos"</formula1>
    </dataValidation>
    <dataValidation type="list" allowBlank="1" showInputMessage="1" showErrorMessage="1" sqref="Z8:Z71 Z79:Z86">
      <formula1>"Insignificante,Menor,Moderado,Mayor,Catastrofico"</formula1>
    </dataValidation>
    <dataValidation type="list" allowBlank="1" showInputMessage="1" showErrorMessage="1" sqref="P80:P86 P8:P71">
      <formula1>"Automatico,Manual"</formula1>
    </dataValidation>
    <dataValidation type="list" allowBlank="1" showInputMessage="1" showErrorMessage="1" sqref="O80:O86 O8:O71">
      <formula1>"Preventivo,Correctivo,Detectivo"</formula1>
    </dataValidation>
    <dataValidation type="list" allowBlank="1" showInputMessage="1" showErrorMessage="1" sqref="D30:D37 D72:D78 D64:D66 D8:D13">
      <formula1>$AI$8:$AI$27</formula1>
    </dataValidation>
    <dataValidation type="list" allowBlank="1" showInputMessage="1" showErrorMessage="1" sqref="C30:C37">
      <formula1>$AH$8:$AH$15</formula1>
    </dataValidation>
    <dataValidation type="list" allowBlank="1" showInputMessage="1" showErrorMessage="1" sqref="C82:C86 C38:C78 C8:C23 C27:C29">
      <formula1>$AH$8:$AH$14</formula1>
    </dataValidation>
    <dataValidation type="list" allowBlank="1" showInputMessage="1" showErrorMessage="1" sqref="D82:D86 D38:D63 D67:D71 D14:D23 D27:D29">
      <formula1>$AI$8:$AI$23</formula1>
    </dataValidation>
    <dataValidation type="list" allowBlank="1" showInputMessage="1" showErrorMessage="1" sqref="Z73:Z78 I82:I86 I8:I78">
      <formula1>"Insignificante,Menor,Moderado,Mayor,Catastrófico"</formula1>
    </dataValidation>
  </dataValidations>
  <hyperlinks>
    <hyperlink ref="AE79" r:id="rId1" display="1. Se han realizado reuniones de seguimientos con los diferentes equipos que tiene a cargo proyectos o iniciativas de cooperación en desarrollo o en fase de formulación_x000a__x000a_2. Se ha participado en reuniones con cooperantes y en esecenrios interncionales en c"/>
    <hyperlink ref="AE80" r:id="rId2" display="1. Se realizaron reuniones de empalme entre el Asesor encargado Héctor Gonzalez y el nuevo Asesor Andrés Marmolejo en conjunto con las contratistas de Cooperación y Asuntos Internacionales en relación a las actividades, procedimientos y procesos que se de"/>
    <hyperlink ref="AE81" r:id="rId3" display="1. Se guarda la información trabajada por el equipo en las carpetas correspondientes de los temas en la ruta en M._x000a__x000a_2. Se ha hecho uso del acceso a través de Gogle Drive de Cooperación Internacional para el desarrollo de las actividades que ameriten elabo"/>
  </hyperlinks>
  <pageMargins left="0.70866141732283472" right="0.70866141732283472" top="0.74803149606299213" bottom="0.74803149606299213" header="0.31496062992125984" footer="0.31496062992125984"/>
  <pageSetup scale="17" fitToHeight="0" orientation="landscape" horizontalDpi="4294967293" r:id="rId4"/>
  <drawing r:id="rId5"/>
  <extLst>
    <ext xmlns:x14="http://schemas.microsoft.com/office/spreadsheetml/2009/9/main" uri="{78C0D931-6437-407d-A8EE-F0AAD7539E65}">
      <x14:conditionalFormattings>
        <x14:conditionalFormatting xmlns:xm="http://schemas.microsoft.com/office/excel/2006/main">
          <x14:cfRule type="cellIs" priority="433" operator="equal" id="{727EE7C4-0D29-4C1F-A2B5-F1CF965356F8}">
            <xm:f>'MapadeCalor (2)'!$G$2</xm:f>
            <x14:dxf>
              <fill>
                <patternFill>
                  <bgColor rgb="FFFF0000"/>
                </patternFill>
              </fill>
            </x14:dxf>
          </x14:cfRule>
          <x14:cfRule type="cellIs" priority="434" operator="equal" id="{6578832D-8215-4524-A35D-A013B6458019}">
            <xm:f>'MapadeCalor (2)'!$C$4</xm:f>
            <x14:dxf>
              <fill>
                <patternFill>
                  <bgColor rgb="FF92D050"/>
                </patternFill>
              </fill>
            </x14:dxf>
          </x14:cfRule>
          <x14:cfRule type="cellIs" priority="435" operator="equal" id="{2EB3C6FD-B56F-4B5F-8883-7048291B85C6}">
            <xm:f>'MapadeCalor (2)'!$C$2</xm:f>
            <x14:dxf>
              <fill>
                <patternFill>
                  <bgColor rgb="FFFFC000"/>
                </patternFill>
              </fill>
            </x14:dxf>
          </x14:cfRule>
          <x14:cfRule type="cellIs" priority="436" operator="equal" id="{30407309-C2AA-4E83-90C4-DD2E3676690E}">
            <xm:f>'MapadeCalor (2)'!$C$3</xm:f>
            <x14:dxf>
              <fill>
                <patternFill>
                  <bgColor rgb="FFFFFF00"/>
                </patternFill>
              </fill>
            </x14:dxf>
          </x14:cfRule>
          <xm:sqref>M8:M81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zoomScale="70" zoomScaleNormal="70" workbookViewId="0">
      <selection activeCell="E7" sqref="E7"/>
    </sheetView>
  </sheetViews>
  <sheetFormatPr baseColWidth="10" defaultRowHeight="15" x14ac:dyDescent="0.25"/>
  <cols>
    <col min="1" max="1" width="3.7109375" customWidth="1"/>
    <col min="2" max="2" width="10.85546875" customWidth="1"/>
    <col min="3" max="7" width="15.28515625" customWidth="1"/>
    <col min="10" max="10" width="20.140625" customWidth="1"/>
    <col min="11" max="11" width="37.85546875" customWidth="1"/>
    <col min="12" max="15" width="4.7109375" customWidth="1"/>
    <col min="16" max="16" width="54.28515625" customWidth="1"/>
  </cols>
  <sheetData>
    <row r="1" spans="1:17" ht="15.75" x14ac:dyDescent="0.25">
      <c r="A1" s="452" t="s">
        <v>740</v>
      </c>
      <c r="B1" s="452"/>
      <c r="C1" s="453" t="s">
        <v>739</v>
      </c>
      <c r="D1" s="453"/>
      <c r="E1" s="453"/>
      <c r="F1" s="453"/>
      <c r="G1" s="453"/>
      <c r="H1" s="137"/>
      <c r="I1" s="454" t="s">
        <v>738</v>
      </c>
      <c r="J1" s="455"/>
      <c r="K1" s="455"/>
      <c r="L1" s="455"/>
      <c r="M1" s="455"/>
      <c r="N1" s="455"/>
      <c r="O1" s="455"/>
      <c r="P1" s="456"/>
      <c r="Q1" s="457"/>
    </row>
    <row r="2" spans="1:17" ht="72" customHeight="1" x14ac:dyDescent="0.25">
      <c r="A2" s="118" t="s">
        <v>737</v>
      </c>
      <c r="B2" s="109">
        <v>5</v>
      </c>
      <c r="C2" s="130" t="s">
        <v>711</v>
      </c>
      <c r="D2" s="136" t="s">
        <v>711</v>
      </c>
      <c r="E2" s="129" t="s">
        <v>724</v>
      </c>
      <c r="F2" s="129" t="s">
        <v>724</v>
      </c>
      <c r="G2" s="129" t="s">
        <v>724</v>
      </c>
      <c r="I2" s="135" t="s">
        <v>736</v>
      </c>
      <c r="J2" s="134" t="s">
        <v>735</v>
      </c>
      <c r="K2" s="133" t="s">
        <v>734</v>
      </c>
      <c r="L2" s="132" t="s">
        <v>733</v>
      </c>
      <c r="M2" s="132" t="s">
        <v>732</v>
      </c>
      <c r="N2" s="132" t="s">
        <v>731</v>
      </c>
      <c r="O2" s="132" t="s">
        <v>730</v>
      </c>
      <c r="P2" s="131" t="s">
        <v>729</v>
      </c>
      <c r="Q2" s="457"/>
    </row>
    <row r="3" spans="1:17" ht="72" customHeight="1" x14ac:dyDescent="0.25">
      <c r="A3" s="118" t="s">
        <v>299</v>
      </c>
      <c r="B3" s="109">
        <v>4</v>
      </c>
      <c r="C3" s="126" t="s">
        <v>712</v>
      </c>
      <c r="D3" s="130" t="s">
        <v>711</v>
      </c>
      <c r="E3" s="130" t="s">
        <v>711</v>
      </c>
      <c r="F3" s="129" t="s">
        <v>724</v>
      </c>
      <c r="G3" s="129" t="s">
        <v>724</v>
      </c>
      <c r="I3" s="128" t="s">
        <v>728</v>
      </c>
      <c r="J3" s="82" t="s">
        <v>727</v>
      </c>
      <c r="K3" s="82" t="s">
        <v>726</v>
      </c>
      <c r="L3" s="127" t="s">
        <v>707</v>
      </c>
      <c r="M3" s="127"/>
      <c r="N3" s="127" t="s">
        <v>707</v>
      </c>
      <c r="O3" s="127"/>
      <c r="P3" s="119" t="s">
        <v>725</v>
      </c>
      <c r="Q3" s="457"/>
    </row>
    <row r="4" spans="1:17" ht="72" customHeight="1" x14ac:dyDescent="0.25">
      <c r="A4" s="118" t="s">
        <v>312</v>
      </c>
      <c r="B4" s="109">
        <v>3</v>
      </c>
      <c r="C4" s="117" t="s">
        <v>713</v>
      </c>
      <c r="D4" s="126" t="s">
        <v>712</v>
      </c>
      <c r="E4" s="122" t="s">
        <v>711</v>
      </c>
      <c r="F4" s="125" t="s">
        <v>724</v>
      </c>
      <c r="G4" s="125" t="s">
        <v>724</v>
      </c>
      <c r="I4" s="124" t="s">
        <v>723</v>
      </c>
      <c r="J4" s="82" t="s">
        <v>722</v>
      </c>
      <c r="K4" s="82" t="s">
        <v>721</v>
      </c>
      <c r="L4" s="123" t="s">
        <v>707</v>
      </c>
      <c r="M4" s="123" t="s">
        <v>707</v>
      </c>
      <c r="N4" s="123" t="s">
        <v>707</v>
      </c>
      <c r="O4" s="123"/>
      <c r="P4" s="119" t="s">
        <v>720</v>
      </c>
      <c r="Q4" s="457"/>
    </row>
    <row r="5" spans="1:17" ht="72" customHeight="1" x14ac:dyDescent="0.25">
      <c r="A5" s="118" t="s">
        <v>719</v>
      </c>
      <c r="B5" s="109">
        <v>2</v>
      </c>
      <c r="C5" s="117" t="s">
        <v>713</v>
      </c>
      <c r="D5" s="117" t="s">
        <v>713</v>
      </c>
      <c r="E5" s="115" t="s">
        <v>712</v>
      </c>
      <c r="F5" s="122" t="s">
        <v>711</v>
      </c>
      <c r="G5" s="122" t="s">
        <v>711</v>
      </c>
      <c r="I5" s="121" t="s">
        <v>718</v>
      </c>
      <c r="J5" s="82" t="s">
        <v>717</v>
      </c>
      <c r="K5" s="82" t="s">
        <v>716</v>
      </c>
      <c r="L5" s="120"/>
      <c r="M5" s="120" t="s">
        <v>707</v>
      </c>
      <c r="N5" s="120"/>
      <c r="O5" s="120"/>
      <c r="P5" s="119" t="s">
        <v>715</v>
      </c>
      <c r="Q5" s="457"/>
    </row>
    <row r="6" spans="1:17" ht="72" customHeight="1" thickBot="1" x14ac:dyDescent="0.3">
      <c r="A6" s="118" t="s">
        <v>714</v>
      </c>
      <c r="B6" s="109">
        <v>1</v>
      </c>
      <c r="C6" s="117" t="s">
        <v>713</v>
      </c>
      <c r="D6" s="117" t="s">
        <v>713</v>
      </c>
      <c r="E6" s="116" t="s">
        <v>713</v>
      </c>
      <c r="F6" s="115" t="s">
        <v>712</v>
      </c>
      <c r="G6" s="114" t="s">
        <v>711</v>
      </c>
      <c r="I6" s="113" t="s">
        <v>710</v>
      </c>
      <c r="J6" s="112" t="s">
        <v>709</v>
      </c>
      <c r="K6" s="112" t="s">
        <v>708</v>
      </c>
      <c r="L6" s="111"/>
      <c r="M6" s="111"/>
      <c r="N6" s="111"/>
      <c r="O6" s="111" t="s">
        <v>707</v>
      </c>
      <c r="P6" s="110" t="s">
        <v>706</v>
      </c>
      <c r="Q6" s="457"/>
    </row>
    <row r="7" spans="1:17" x14ac:dyDescent="0.25">
      <c r="A7" s="458"/>
      <c r="B7" s="458"/>
      <c r="C7" s="109">
        <v>1</v>
      </c>
      <c r="D7" s="109">
        <v>2</v>
      </c>
      <c r="E7" s="109">
        <v>3</v>
      </c>
      <c r="F7" s="109">
        <v>4</v>
      </c>
      <c r="G7" s="109">
        <v>5</v>
      </c>
      <c r="H7" s="385" t="s">
        <v>705</v>
      </c>
      <c r="I7" s="459"/>
      <c r="J7" s="459"/>
      <c r="K7" s="459"/>
      <c r="L7" s="459"/>
      <c r="M7" s="459"/>
      <c r="N7" s="459"/>
      <c r="O7" s="459"/>
      <c r="P7" s="459"/>
      <c r="Q7" s="459"/>
    </row>
    <row r="8" spans="1:17" x14ac:dyDescent="0.25">
      <c r="A8" s="458"/>
      <c r="B8" s="458"/>
      <c r="C8" s="108" t="s">
        <v>510</v>
      </c>
      <c r="D8" s="108" t="s">
        <v>410</v>
      </c>
      <c r="E8" s="108" t="s">
        <v>300</v>
      </c>
      <c r="F8" s="108" t="s">
        <v>336</v>
      </c>
      <c r="G8" s="108" t="s">
        <v>437</v>
      </c>
      <c r="H8" s="459"/>
      <c r="I8" s="459"/>
      <c r="J8" s="459"/>
      <c r="K8" s="459"/>
      <c r="L8" s="459"/>
      <c r="M8" s="459"/>
      <c r="N8" s="459"/>
      <c r="O8" s="459"/>
      <c r="P8" s="459"/>
      <c r="Q8" s="459"/>
    </row>
    <row r="9" spans="1:17" x14ac:dyDescent="0.25">
      <c r="A9" s="458"/>
      <c r="B9" s="458"/>
      <c r="C9" s="459" t="s">
        <v>704</v>
      </c>
      <c r="D9" s="459"/>
      <c r="E9" s="459"/>
      <c r="F9" s="459"/>
      <c r="G9" s="459"/>
      <c r="H9" s="459"/>
      <c r="I9" s="459"/>
      <c r="J9" s="459"/>
      <c r="K9" s="459"/>
      <c r="L9" s="459"/>
      <c r="M9" s="459"/>
      <c r="N9" s="459"/>
      <c r="O9" s="459"/>
      <c r="P9" s="459"/>
      <c r="Q9" s="459"/>
    </row>
    <row r="10" spans="1:17" x14ac:dyDescent="0.25">
      <c r="A10" s="458"/>
      <c r="B10" s="458"/>
      <c r="C10" s="459"/>
      <c r="D10" s="459"/>
      <c r="E10" s="459"/>
      <c r="F10" s="459"/>
      <c r="G10" s="459"/>
      <c r="H10" s="459"/>
      <c r="I10" s="459"/>
      <c r="J10" s="459"/>
      <c r="K10" s="459"/>
      <c r="L10" s="459"/>
      <c r="M10" s="459"/>
      <c r="N10" s="459"/>
      <c r="O10" s="459"/>
      <c r="P10" s="459"/>
      <c r="Q10" s="459"/>
    </row>
    <row r="11" spans="1:17" x14ac:dyDescent="0.25">
      <c r="A11" s="458"/>
      <c r="B11" s="458"/>
      <c r="C11" s="459"/>
      <c r="D11" s="459"/>
      <c r="E11" s="459"/>
      <c r="F11" s="459"/>
      <c r="G11" s="459"/>
      <c r="H11" s="459"/>
      <c r="I11" s="459"/>
      <c r="J11" s="459"/>
      <c r="K11" s="459"/>
      <c r="L11" s="459"/>
      <c r="M11" s="459"/>
      <c r="N11" s="459"/>
      <c r="O11" s="459"/>
      <c r="P11" s="459"/>
      <c r="Q11" s="459"/>
    </row>
  </sheetData>
  <mergeCells count="7">
    <mergeCell ref="A1:B1"/>
    <mergeCell ref="C1:G1"/>
    <mergeCell ref="I1:P1"/>
    <mergeCell ref="Q1:Q6"/>
    <mergeCell ref="A7:B11"/>
    <mergeCell ref="H7:Q11"/>
    <mergeCell ref="C9:G1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election activeCell="E7" sqref="E7"/>
    </sheetView>
  </sheetViews>
  <sheetFormatPr baseColWidth="10" defaultRowHeight="15" x14ac:dyDescent="0.25"/>
  <cols>
    <col min="1" max="1" width="20.7109375" customWidth="1"/>
    <col min="2" max="2" width="60.7109375" customWidth="1"/>
    <col min="3" max="4" width="15.7109375" customWidth="1"/>
  </cols>
  <sheetData>
    <row r="1" spans="1:4" x14ac:dyDescent="0.25">
      <c r="A1" s="438" t="s">
        <v>980</v>
      </c>
      <c r="B1" s="438"/>
      <c r="C1" s="438"/>
      <c r="D1" s="438"/>
    </row>
    <row r="2" spans="1:4" x14ac:dyDescent="0.25">
      <c r="A2" s="438"/>
      <c r="B2" s="438"/>
      <c r="C2" s="438"/>
      <c r="D2" s="438"/>
    </row>
    <row r="3" spans="1:4" x14ac:dyDescent="0.25">
      <c r="A3" s="438"/>
      <c r="B3" s="438"/>
      <c r="C3" s="438"/>
      <c r="D3" s="438"/>
    </row>
    <row r="4" spans="1:4" x14ac:dyDescent="0.25">
      <c r="A4" s="461" t="s">
        <v>981</v>
      </c>
      <c r="B4" s="461"/>
      <c r="C4" s="461"/>
      <c r="D4" s="461"/>
    </row>
    <row r="5" spans="1:4" ht="19.5" customHeight="1" x14ac:dyDescent="0.25">
      <c r="A5" s="298" t="s">
        <v>264</v>
      </c>
      <c r="B5" s="460" t="s">
        <v>982</v>
      </c>
      <c r="C5" s="460"/>
      <c r="D5" s="460"/>
    </row>
    <row r="6" spans="1:4" ht="41.25" customHeight="1" x14ac:dyDescent="0.25">
      <c r="A6" s="298" t="s">
        <v>66</v>
      </c>
      <c r="B6" s="460" t="s">
        <v>983</v>
      </c>
      <c r="C6" s="460"/>
      <c r="D6" s="460"/>
    </row>
    <row r="7" spans="1:4" ht="31.5" customHeight="1" x14ac:dyDescent="0.25">
      <c r="A7" s="298" t="s">
        <v>265</v>
      </c>
      <c r="B7" s="460" t="s">
        <v>984</v>
      </c>
      <c r="C7" s="460"/>
      <c r="D7" s="460"/>
    </row>
    <row r="8" spans="1:4" ht="47.25" customHeight="1" x14ac:dyDescent="0.25">
      <c r="A8" s="298" t="s">
        <v>266</v>
      </c>
      <c r="B8" s="460" t="s">
        <v>985</v>
      </c>
      <c r="C8" s="460"/>
      <c r="D8" s="460"/>
    </row>
    <row r="9" spans="1:4" ht="31.5" customHeight="1" x14ac:dyDescent="0.25">
      <c r="A9" s="298" t="s">
        <v>267</v>
      </c>
      <c r="B9" s="460" t="s">
        <v>986</v>
      </c>
      <c r="C9" s="460"/>
      <c r="D9" s="460"/>
    </row>
    <row r="10" spans="1:4" ht="64.5" customHeight="1" x14ac:dyDescent="0.25">
      <c r="A10" s="298" t="s">
        <v>268</v>
      </c>
      <c r="B10" s="460" t="s">
        <v>987</v>
      </c>
      <c r="C10" s="460"/>
      <c r="D10" s="460"/>
    </row>
    <row r="11" spans="1:4" ht="60" customHeight="1" x14ac:dyDescent="0.25">
      <c r="A11" s="298" t="s">
        <v>269</v>
      </c>
      <c r="B11" s="460" t="s">
        <v>988</v>
      </c>
      <c r="C11" s="460"/>
      <c r="D11" s="460"/>
    </row>
    <row r="12" spans="1:4" ht="60" customHeight="1" x14ac:dyDescent="0.25">
      <c r="A12" s="298" t="s">
        <v>270</v>
      </c>
      <c r="B12" s="460" t="s">
        <v>989</v>
      </c>
      <c r="C12" s="460"/>
      <c r="D12" s="460"/>
    </row>
    <row r="13" spans="1:4" ht="63" customHeight="1" x14ac:dyDescent="0.25">
      <c r="A13" s="298" t="s">
        <v>274</v>
      </c>
      <c r="B13" s="460" t="s">
        <v>990</v>
      </c>
      <c r="C13" s="460"/>
      <c r="D13" s="460"/>
    </row>
    <row r="14" spans="1:4" x14ac:dyDescent="0.25">
      <c r="A14" s="299"/>
      <c r="B14" s="299"/>
      <c r="C14" s="299"/>
      <c r="D14" s="299"/>
    </row>
    <row r="15" spans="1:4" x14ac:dyDescent="0.25">
      <c r="A15" s="462" t="s">
        <v>275</v>
      </c>
      <c r="B15" s="462"/>
      <c r="C15" s="462"/>
      <c r="D15" s="462"/>
    </row>
    <row r="16" spans="1:4" ht="78" customHeight="1" x14ac:dyDescent="0.25">
      <c r="A16" s="298" t="s">
        <v>279</v>
      </c>
      <c r="B16" s="460" t="s">
        <v>991</v>
      </c>
      <c r="C16" s="460"/>
      <c r="D16" s="460"/>
    </row>
    <row r="17" spans="1:4" ht="87.75" customHeight="1" x14ac:dyDescent="0.25">
      <c r="A17" s="298" t="s">
        <v>280</v>
      </c>
      <c r="B17" s="460" t="s">
        <v>992</v>
      </c>
      <c r="C17" s="460"/>
      <c r="D17" s="460"/>
    </row>
    <row r="18" spans="1:4" ht="47.25" customHeight="1" x14ac:dyDescent="0.25">
      <c r="A18" s="298" t="s">
        <v>281</v>
      </c>
      <c r="B18" s="460" t="s">
        <v>993</v>
      </c>
      <c r="C18" s="460"/>
      <c r="D18" s="460"/>
    </row>
    <row r="19" spans="1:4" ht="49.5" customHeight="1" x14ac:dyDescent="0.25">
      <c r="A19" s="298" t="s">
        <v>282</v>
      </c>
      <c r="B19" s="460" t="s">
        <v>994</v>
      </c>
      <c r="C19" s="460"/>
      <c r="D19" s="460"/>
    </row>
    <row r="20" spans="1:4" ht="105.75" customHeight="1" x14ac:dyDescent="0.25">
      <c r="A20" s="298" t="s">
        <v>287</v>
      </c>
      <c r="B20" s="460" t="s">
        <v>995</v>
      </c>
      <c r="C20" s="460"/>
      <c r="D20" s="460"/>
    </row>
    <row r="21" spans="1:4" ht="93.75" customHeight="1" x14ac:dyDescent="0.25">
      <c r="A21" s="298" t="s">
        <v>288</v>
      </c>
      <c r="B21" s="460" t="s">
        <v>996</v>
      </c>
      <c r="C21" s="460"/>
      <c r="D21" s="460"/>
    </row>
    <row r="22" spans="1:4" ht="33" customHeight="1" x14ac:dyDescent="0.25">
      <c r="A22" s="298" t="s">
        <v>276</v>
      </c>
      <c r="B22" s="460" t="s">
        <v>997</v>
      </c>
      <c r="C22" s="460"/>
      <c r="D22" s="460"/>
    </row>
    <row r="23" spans="1:4" x14ac:dyDescent="0.25">
      <c r="A23" s="300"/>
      <c r="B23" s="299"/>
      <c r="C23" s="299"/>
      <c r="D23" s="299"/>
    </row>
    <row r="24" spans="1:4" ht="15" customHeight="1" x14ac:dyDescent="0.25">
      <c r="A24" s="462" t="s">
        <v>277</v>
      </c>
      <c r="B24" s="462"/>
      <c r="C24" s="462"/>
      <c r="D24" s="462"/>
    </row>
    <row r="25" spans="1:4" ht="54" customHeight="1" x14ac:dyDescent="0.25">
      <c r="A25" s="301" t="s">
        <v>269</v>
      </c>
      <c r="B25" s="460" t="s">
        <v>998</v>
      </c>
      <c r="C25" s="460"/>
      <c r="D25" s="460"/>
    </row>
    <row r="26" spans="1:4" ht="51.75" customHeight="1" x14ac:dyDescent="0.25">
      <c r="A26" s="301" t="s">
        <v>270</v>
      </c>
      <c r="B26" s="460" t="s">
        <v>999</v>
      </c>
      <c r="C26" s="460"/>
      <c r="D26" s="460"/>
    </row>
    <row r="27" spans="1:4" ht="52.5" customHeight="1" x14ac:dyDescent="0.25">
      <c r="A27" s="301" t="s">
        <v>292</v>
      </c>
      <c r="B27" s="460" t="s">
        <v>1000</v>
      </c>
      <c r="C27" s="460"/>
      <c r="D27" s="460"/>
    </row>
    <row r="29" spans="1:4" x14ac:dyDescent="0.25">
      <c r="A29" s="462" t="s">
        <v>278</v>
      </c>
      <c r="B29" s="462"/>
      <c r="C29" s="462"/>
      <c r="D29" s="462"/>
    </row>
    <row r="30" spans="1:4" ht="46.5" customHeight="1" x14ac:dyDescent="0.25">
      <c r="A30" s="301" t="s">
        <v>1001</v>
      </c>
      <c r="B30" s="460" t="s">
        <v>1002</v>
      </c>
      <c r="C30" s="460"/>
      <c r="D30" s="460"/>
    </row>
    <row r="31" spans="1:4" ht="36" customHeight="1" x14ac:dyDescent="0.25">
      <c r="A31" s="301" t="s">
        <v>77</v>
      </c>
      <c r="B31" s="460" t="s">
        <v>1003</v>
      </c>
      <c r="C31" s="460"/>
      <c r="D31" s="460"/>
    </row>
  </sheetData>
  <mergeCells count="26">
    <mergeCell ref="B30:D30"/>
    <mergeCell ref="B31:D31"/>
    <mergeCell ref="B22:D22"/>
    <mergeCell ref="A24:D24"/>
    <mergeCell ref="B25:D25"/>
    <mergeCell ref="B26:D26"/>
    <mergeCell ref="B27:D27"/>
    <mergeCell ref="A29:D29"/>
    <mergeCell ref="B21:D21"/>
    <mergeCell ref="B9:D9"/>
    <mergeCell ref="B10:D10"/>
    <mergeCell ref="B11:D11"/>
    <mergeCell ref="B12:D12"/>
    <mergeCell ref="B13:D13"/>
    <mergeCell ref="A15:D15"/>
    <mergeCell ref="B16:D16"/>
    <mergeCell ref="B17:D17"/>
    <mergeCell ref="B18:D18"/>
    <mergeCell ref="B19:D19"/>
    <mergeCell ref="B20:D20"/>
    <mergeCell ref="B8:D8"/>
    <mergeCell ref="A1:D3"/>
    <mergeCell ref="A4:D4"/>
    <mergeCell ref="B5:D5"/>
    <mergeCell ref="B6:D6"/>
    <mergeCell ref="B7:D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zoomScale="70" zoomScaleNormal="70" workbookViewId="0">
      <selection activeCell="M71" sqref="M71"/>
    </sheetView>
  </sheetViews>
  <sheetFormatPr baseColWidth="10" defaultRowHeight="15" x14ac:dyDescent="0.25"/>
  <cols>
    <col min="1" max="1" width="3.7109375" customWidth="1"/>
    <col min="2" max="2" width="10.85546875" customWidth="1"/>
    <col min="3" max="7" width="15.28515625" customWidth="1"/>
    <col min="10" max="10" width="20.140625" customWidth="1"/>
    <col min="11" max="11" width="37.85546875" customWidth="1"/>
    <col min="12" max="15" width="4.7109375" customWidth="1"/>
    <col min="16" max="16" width="54.28515625" customWidth="1"/>
  </cols>
  <sheetData>
    <row r="1" spans="1:17" ht="15.75" x14ac:dyDescent="0.25">
      <c r="A1" s="452" t="s">
        <v>740</v>
      </c>
      <c r="B1" s="452"/>
      <c r="C1" s="453" t="s">
        <v>739</v>
      </c>
      <c r="D1" s="453"/>
      <c r="E1" s="453"/>
      <c r="F1" s="453"/>
      <c r="G1" s="453"/>
      <c r="H1" s="137"/>
      <c r="I1" s="454" t="s">
        <v>738</v>
      </c>
      <c r="J1" s="455"/>
      <c r="K1" s="455"/>
      <c r="L1" s="455"/>
      <c r="M1" s="455"/>
      <c r="N1" s="455"/>
      <c r="O1" s="455"/>
      <c r="P1" s="456"/>
      <c r="Q1" s="457"/>
    </row>
    <row r="2" spans="1:17" ht="72" customHeight="1" x14ac:dyDescent="0.25">
      <c r="A2" s="118" t="s">
        <v>737</v>
      </c>
      <c r="B2" s="109">
        <v>5</v>
      </c>
      <c r="C2" s="130" t="s">
        <v>711</v>
      </c>
      <c r="D2" s="136" t="s">
        <v>711</v>
      </c>
      <c r="E2" s="129" t="s">
        <v>724</v>
      </c>
      <c r="F2" s="129" t="s">
        <v>724</v>
      </c>
      <c r="G2" s="129" t="s">
        <v>724</v>
      </c>
      <c r="I2" s="135" t="s">
        <v>736</v>
      </c>
      <c r="J2" s="134" t="s">
        <v>735</v>
      </c>
      <c r="K2" s="133" t="s">
        <v>734</v>
      </c>
      <c r="L2" s="132" t="s">
        <v>733</v>
      </c>
      <c r="M2" s="132" t="s">
        <v>732</v>
      </c>
      <c r="N2" s="132" t="s">
        <v>731</v>
      </c>
      <c r="O2" s="132" t="s">
        <v>730</v>
      </c>
      <c r="P2" s="131" t="s">
        <v>729</v>
      </c>
      <c r="Q2" s="457"/>
    </row>
    <row r="3" spans="1:17" ht="72" customHeight="1" x14ac:dyDescent="0.25">
      <c r="A3" s="118" t="s">
        <v>299</v>
      </c>
      <c r="B3" s="109">
        <v>4</v>
      </c>
      <c r="C3" s="126" t="s">
        <v>712</v>
      </c>
      <c r="D3" s="130" t="s">
        <v>711</v>
      </c>
      <c r="E3" s="130" t="s">
        <v>711</v>
      </c>
      <c r="F3" s="129" t="s">
        <v>724</v>
      </c>
      <c r="G3" s="129" t="s">
        <v>724</v>
      </c>
      <c r="I3" s="128" t="s">
        <v>728</v>
      </c>
      <c r="J3" s="82" t="s">
        <v>727</v>
      </c>
      <c r="K3" s="82" t="s">
        <v>726</v>
      </c>
      <c r="L3" s="127" t="s">
        <v>707</v>
      </c>
      <c r="M3" s="127"/>
      <c r="N3" s="127" t="s">
        <v>707</v>
      </c>
      <c r="O3" s="127"/>
      <c r="P3" s="119" t="s">
        <v>725</v>
      </c>
      <c r="Q3" s="457"/>
    </row>
    <row r="4" spans="1:17" ht="72" customHeight="1" x14ac:dyDescent="0.25">
      <c r="A4" s="118" t="s">
        <v>312</v>
      </c>
      <c r="B4" s="109">
        <v>3</v>
      </c>
      <c r="C4" s="117" t="s">
        <v>713</v>
      </c>
      <c r="D4" s="126" t="s">
        <v>712</v>
      </c>
      <c r="E4" s="122" t="s">
        <v>711</v>
      </c>
      <c r="F4" s="125" t="s">
        <v>724</v>
      </c>
      <c r="G4" s="125" t="s">
        <v>724</v>
      </c>
      <c r="I4" s="124" t="s">
        <v>723</v>
      </c>
      <c r="J4" s="82" t="s">
        <v>722</v>
      </c>
      <c r="K4" s="82" t="s">
        <v>721</v>
      </c>
      <c r="L4" s="123" t="s">
        <v>707</v>
      </c>
      <c r="M4" s="123" t="s">
        <v>707</v>
      </c>
      <c r="N4" s="123" t="s">
        <v>707</v>
      </c>
      <c r="O4" s="123"/>
      <c r="P4" s="119" t="s">
        <v>720</v>
      </c>
      <c r="Q4" s="457"/>
    </row>
    <row r="5" spans="1:17" ht="72" customHeight="1" x14ac:dyDescent="0.25">
      <c r="A5" s="118" t="s">
        <v>719</v>
      </c>
      <c r="B5" s="109">
        <v>2</v>
      </c>
      <c r="C5" s="117" t="s">
        <v>713</v>
      </c>
      <c r="D5" s="117" t="s">
        <v>713</v>
      </c>
      <c r="E5" s="115" t="s">
        <v>712</v>
      </c>
      <c r="F5" s="122" t="s">
        <v>711</v>
      </c>
      <c r="G5" s="122" t="s">
        <v>711</v>
      </c>
      <c r="I5" s="121" t="s">
        <v>718</v>
      </c>
      <c r="J5" s="82" t="s">
        <v>717</v>
      </c>
      <c r="K5" s="82" t="s">
        <v>716</v>
      </c>
      <c r="L5" s="120"/>
      <c r="M5" s="120" t="s">
        <v>707</v>
      </c>
      <c r="N5" s="120"/>
      <c r="O5" s="120"/>
      <c r="P5" s="119" t="s">
        <v>715</v>
      </c>
      <c r="Q5" s="457"/>
    </row>
    <row r="6" spans="1:17" ht="72" customHeight="1" thickBot="1" x14ac:dyDescent="0.3">
      <c r="A6" s="118" t="s">
        <v>714</v>
      </c>
      <c r="B6" s="109">
        <v>1</v>
      </c>
      <c r="C6" s="117" t="s">
        <v>713</v>
      </c>
      <c r="D6" s="117" t="s">
        <v>713</v>
      </c>
      <c r="E6" s="116" t="s">
        <v>713</v>
      </c>
      <c r="F6" s="115" t="s">
        <v>712</v>
      </c>
      <c r="G6" s="114" t="s">
        <v>711</v>
      </c>
      <c r="I6" s="113" t="s">
        <v>710</v>
      </c>
      <c r="J6" s="112" t="s">
        <v>709</v>
      </c>
      <c r="K6" s="112" t="s">
        <v>708</v>
      </c>
      <c r="L6" s="111"/>
      <c r="M6" s="111"/>
      <c r="N6" s="111"/>
      <c r="O6" s="111" t="s">
        <v>707</v>
      </c>
      <c r="P6" s="110" t="s">
        <v>706</v>
      </c>
      <c r="Q6" s="457"/>
    </row>
    <row r="7" spans="1:17" x14ac:dyDescent="0.25">
      <c r="A7" s="458"/>
      <c r="B7" s="458"/>
      <c r="C7" s="109">
        <v>1</v>
      </c>
      <c r="D7" s="109">
        <v>2</v>
      </c>
      <c r="E7" s="109">
        <v>3</v>
      </c>
      <c r="F7" s="109">
        <v>4</v>
      </c>
      <c r="G7" s="109">
        <v>5</v>
      </c>
      <c r="H7" s="385" t="s">
        <v>705</v>
      </c>
      <c r="I7" s="459"/>
      <c r="J7" s="459"/>
      <c r="K7" s="459"/>
      <c r="L7" s="459"/>
      <c r="M7" s="459"/>
      <c r="N7" s="459"/>
      <c r="O7" s="459"/>
      <c r="P7" s="459"/>
      <c r="Q7" s="459"/>
    </row>
    <row r="8" spans="1:17" x14ac:dyDescent="0.25">
      <c r="A8" s="458"/>
      <c r="B8" s="458"/>
      <c r="C8" s="108" t="s">
        <v>510</v>
      </c>
      <c r="D8" s="108" t="s">
        <v>410</v>
      </c>
      <c r="E8" s="108" t="s">
        <v>300</v>
      </c>
      <c r="F8" s="108" t="s">
        <v>336</v>
      </c>
      <c r="G8" s="108" t="s">
        <v>437</v>
      </c>
      <c r="H8" s="459"/>
      <c r="I8" s="459"/>
      <c r="J8" s="459"/>
      <c r="K8" s="459"/>
      <c r="L8" s="459"/>
      <c r="M8" s="459"/>
      <c r="N8" s="459"/>
      <c r="O8" s="459"/>
      <c r="P8" s="459"/>
      <c r="Q8" s="459"/>
    </row>
    <row r="9" spans="1:17" x14ac:dyDescent="0.25">
      <c r="A9" s="458"/>
      <c r="B9" s="458"/>
      <c r="C9" s="459" t="s">
        <v>704</v>
      </c>
      <c r="D9" s="459"/>
      <c r="E9" s="459"/>
      <c r="F9" s="459"/>
      <c r="G9" s="459"/>
      <c r="H9" s="459"/>
      <c r="I9" s="459"/>
      <c r="J9" s="459"/>
      <c r="K9" s="459"/>
      <c r="L9" s="459"/>
      <c r="M9" s="459"/>
      <c r="N9" s="459"/>
      <c r="O9" s="459"/>
      <c r="P9" s="459"/>
      <c r="Q9" s="459"/>
    </row>
    <row r="10" spans="1:17" x14ac:dyDescent="0.25">
      <c r="A10" s="458"/>
      <c r="B10" s="458"/>
      <c r="C10" s="459"/>
      <c r="D10" s="459"/>
      <c r="E10" s="459"/>
      <c r="F10" s="459"/>
      <c r="G10" s="459"/>
      <c r="H10" s="459"/>
      <c r="I10" s="459"/>
      <c r="J10" s="459"/>
      <c r="K10" s="459"/>
      <c r="L10" s="459"/>
      <c r="M10" s="459"/>
      <c r="N10" s="459"/>
      <c r="O10" s="459"/>
      <c r="P10" s="459"/>
      <c r="Q10" s="459"/>
    </row>
    <row r="11" spans="1:17" x14ac:dyDescent="0.25">
      <c r="A11" s="458"/>
      <c r="B11" s="458"/>
      <c r="C11" s="459"/>
      <c r="D11" s="459"/>
      <c r="E11" s="459"/>
      <c r="F11" s="459"/>
      <c r="G11" s="459"/>
      <c r="H11" s="459"/>
      <c r="I11" s="459"/>
      <c r="J11" s="459"/>
      <c r="K11" s="459"/>
      <c r="L11" s="459"/>
      <c r="M11" s="459"/>
      <c r="N11" s="459"/>
      <c r="O11" s="459"/>
      <c r="P11" s="459"/>
      <c r="Q11" s="459"/>
    </row>
  </sheetData>
  <mergeCells count="7">
    <mergeCell ref="A1:B1"/>
    <mergeCell ref="C1:G1"/>
    <mergeCell ref="I1:P1"/>
    <mergeCell ref="Q1:Q6"/>
    <mergeCell ref="A7:B11"/>
    <mergeCell ref="H7:Q11"/>
    <mergeCell ref="C9:G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B5" sqref="B5"/>
    </sheetView>
  </sheetViews>
  <sheetFormatPr baseColWidth="10" defaultRowHeight="15" x14ac:dyDescent="0.25"/>
  <cols>
    <col min="2" max="2" width="75.85546875" customWidth="1"/>
    <col min="3" max="3" width="42" customWidth="1"/>
    <col min="4" max="4" width="9.28515625" bestFit="1" customWidth="1"/>
  </cols>
  <sheetData>
    <row r="1" spans="1:4" ht="24.75" customHeight="1" thickBot="1" x14ac:dyDescent="0.3">
      <c r="A1" s="319" t="s">
        <v>648</v>
      </c>
      <c r="B1" s="319"/>
      <c r="C1" s="319"/>
      <c r="D1" s="319"/>
    </row>
    <row r="2" spans="1:4" ht="15.75" thickTop="1" x14ac:dyDescent="0.25">
      <c r="A2" s="92" t="s">
        <v>649</v>
      </c>
      <c r="B2" s="93" t="s">
        <v>650</v>
      </c>
      <c r="C2" s="93" t="s">
        <v>651</v>
      </c>
      <c r="D2" s="94" t="s">
        <v>652</v>
      </c>
    </row>
    <row r="3" spans="1:4" ht="60" customHeight="1" x14ac:dyDescent="0.25">
      <c r="A3" s="95">
        <v>44042</v>
      </c>
      <c r="B3" s="96" t="s">
        <v>653</v>
      </c>
      <c r="C3" s="97" t="s">
        <v>654</v>
      </c>
      <c r="D3" s="98">
        <v>2</v>
      </c>
    </row>
    <row r="4" spans="1:4" ht="60" customHeight="1" x14ac:dyDescent="0.25">
      <c r="A4" s="95">
        <v>44042</v>
      </c>
      <c r="B4" s="96" t="s">
        <v>655</v>
      </c>
      <c r="C4" s="97" t="s">
        <v>654</v>
      </c>
      <c r="D4" s="98">
        <v>2</v>
      </c>
    </row>
    <row r="5" spans="1:4" ht="60" customHeight="1" x14ac:dyDescent="0.25">
      <c r="A5" s="95">
        <v>44042</v>
      </c>
      <c r="B5" s="96" t="s">
        <v>656</v>
      </c>
      <c r="C5" s="97" t="s">
        <v>654</v>
      </c>
      <c r="D5" s="98">
        <v>2</v>
      </c>
    </row>
    <row r="6" spans="1:4" ht="60" customHeight="1" x14ac:dyDescent="0.25">
      <c r="A6" s="95">
        <v>44042</v>
      </c>
      <c r="B6" s="96" t="s">
        <v>657</v>
      </c>
      <c r="C6" s="97" t="s">
        <v>654</v>
      </c>
      <c r="D6" s="98">
        <v>2</v>
      </c>
    </row>
    <row r="7" spans="1:4" ht="60" customHeight="1" x14ac:dyDescent="0.25">
      <c r="A7" s="95">
        <v>44042</v>
      </c>
      <c r="B7" s="96" t="s">
        <v>658</v>
      </c>
      <c r="C7" s="97" t="s">
        <v>654</v>
      </c>
      <c r="D7" s="98">
        <v>2</v>
      </c>
    </row>
    <row r="8" spans="1:4" ht="60" customHeight="1" x14ac:dyDescent="0.25">
      <c r="A8" s="95">
        <v>44042</v>
      </c>
      <c r="B8" s="96" t="s">
        <v>659</v>
      </c>
      <c r="C8" s="97" t="s">
        <v>654</v>
      </c>
      <c r="D8" s="98">
        <v>2</v>
      </c>
    </row>
    <row r="9" spans="1:4" ht="60" customHeight="1" x14ac:dyDescent="0.25">
      <c r="A9" s="95">
        <v>44042</v>
      </c>
      <c r="B9" s="96" t="s">
        <v>660</v>
      </c>
      <c r="C9" s="97" t="s">
        <v>654</v>
      </c>
      <c r="D9" s="98">
        <v>2</v>
      </c>
    </row>
    <row r="10" spans="1:4" ht="60" customHeight="1" x14ac:dyDescent="0.25">
      <c r="A10" s="95">
        <v>44042</v>
      </c>
      <c r="B10" s="96" t="s">
        <v>661</v>
      </c>
      <c r="C10" s="97" t="s">
        <v>654</v>
      </c>
      <c r="D10" s="98">
        <v>2</v>
      </c>
    </row>
    <row r="11" spans="1:4" ht="60" customHeight="1" x14ac:dyDescent="0.25">
      <c r="A11" s="95">
        <v>44042</v>
      </c>
      <c r="B11" s="96" t="s">
        <v>662</v>
      </c>
      <c r="C11" s="97" t="s">
        <v>654</v>
      </c>
      <c r="D11" s="98">
        <v>2</v>
      </c>
    </row>
    <row r="12" spans="1:4" ht="60" customHeight="1" x14ac:dyDescent="0.25">
      <c r="A12" s="95">
        <v>44042</v>
      </c>
      <c r="B12" s="96" t="s">
        <v>663</v>
      </c>
      <c r="C12" s="97" t="s">
        <v>654</v>
      </c>
      <c r="D12" s="98">
        <v>2</v>
      </c>
    </row>
    <row r="13" spans="1:4" ht="60" customHeight="1" x14ac:dyDescent="0.25">
      <c r="A13" s="95">
        <v>44042</v>
      </c>
      <c r="B13" s="96" t="s">
        <v>664</v>
      </c>
      <c r="C13" s="97" t="s">
        <v>654</v>
      </c>
      <c r="D13" s="98">
        <v>2</v>
      </c>
    </row>
    <row r="14" spans="1:4" ht="60" customHeight="1" x14ac:dyDescent="0.25">
      <c r="A14" s="95">
        <v>44042</v>
      </c>
      <c r="B14" s="96" t="s">
        <v>665</v>
      </c>
      <c r="C14" s="97" t="s">
        <v>654</v>
      </c>
      <c r="D14" s="98">
        <v>2</v>
      </c>
    </row>
    <row r="15" spans="1:4" ht="60" customHeight="1" thickBot="1" x14ac:dyDescent="0.3">
      <c r="A15" s="99">
        <v>44042</v>
      </c>
      <c r="B15" s="100" t="s">
        <v>666</v>
      </c>
      <c r="C15" s="101" t="s">
        <v>654</v>
      </c>
      <c r="D15" s="102">
        <v>2</v>
      </c>
    </row>
    <row r="16" spans="1:4" ht="15.75" thickTop="1" x14ac:dyDescent="0.25"/>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pane ySplit="6" topLeftCell="A7" activePane="bottomLeft" state="frozen"/>
      <selection pane="bottomLeft" activeCell="A8" sqref="A8:E8"/>
    </sheetView>
  </sheetViews>
  <sheetFormatPr baseColWidth="10" defaultRowHeight="15" x14ac:dyDescent="0.25"/>
  <cols>
    <col min="1" max="5" width="30.7109375" customWidth="1"/>
  </cols>
  <sheetData>
    <row r="1" spans="1:5" x14ac:dyDescent="0.25">
      <c r="A1" s="326" t="s">
        <v>0</v>
      </c>
      <c r="B1" s="327"/>
      <c r="C1" s="327"/>
      <c r="D1" s="327"/>
      <c r="E1" s="327"/>
    </row>
    <row r="2" spans="1:5" x14ac:dyDescent="0.25">
      <c r="A2" s="326" t="s">
        <v>17</v>
      </c>
      <c r="B2" s="327"/>
      <c r="C2" s="327"/>
      <c r="D2" s="327"/>
      <c r="E2" s="327"/>
    </row>
    <row r="3" spans="1:5" x14ac:dyDescent="0.25">
      <c r="A3" s="326" t="s">
        <v>2</v>
      </c>
      <c r="B3" s="327"/>
      <c r="C3" s="327"/>
      <c r="D3" s="327"/>
      <c r="E3" s="327"/>
    </row>
    <row r="4" spans="1:5" x14ac:dyDescent="0.25">
      <c r="A4" s="326" t="s">
        <v>3</v>
      </c>
      <c r="B4" s="327"/>
      <c r="C4" s="327"/>
      <c r="D4" s="327"/>
      <c r="E4" s="327"/>
    </row>
    <row r="5" spans="1:5" ht="15.75" thickBot="1" x14ac:dyDescent="0.3"/>
    <row r="6" spans="1:5" x14ac:dyDescent="0.25">
      <c r="A6" s="328" t="s">
        <v>18</v>
      </c>
      <c r="B6" s="329"/>
      <c r="C6" s="329"/>
      <c r="D6" s="329"/>
      <c r="E6" s="330"/>
    </row>
    <row r="7" spans="1:5" x14ac:dyDescent="0.25">
      <c r="A7" s="21"/>
      <c r="B7" s="22"/>
      <c r="C7" s="22"/>
      <c r="D7" s="22"/>
      <c r="E7" s="23"/>
    </row>
    <row r="8" spans="1:5" ht="105.75" customHeight="1" x14ac:dyDescent="0.25">
      <c r="A8" s="320" t="s">
        <v>19</v>
      </c>
      <c r="B8" s="321"/>
      <c r="C8" s="321"/>
      <c r="D8" s="321"/>
      <c r="E8" s="322"/>
    </row>
    <row r="9" spans="1:5" x14ac:dyDescent="0.25">
      <c r="A9" s="21"/>
      <c r="B9" s="22"/>
      <c r="C9" s="22"/>
      <c r="D9" s="22"/>
      <c r="E9" s="23"/>
    </row>
    <row r="10" spans="1:5" x14ac:dyDescent="0.25">
      <c r="A10" s="320" t="s">
        <v>20</v>
      </c>
      <c r="B10" s="321"/>
      <c r="C10" s="321"/>
      <c r="D10" s="321"/>
      <c r="E10" s="322"/>
    </row>
    <row r="11" spans="1:5" x14ac:dyDescent="0.25">
      <c r="A11" s="24"/>
      <c r="B11" s="25"/>
      <c r="C11" s="25"/>
      <c r="D11" s="25"/>
      <c r="E11" s="26"/>
    </row>
    <row r="12" spans="1:5" x14ac:dyDescent="0.25">
      <c r="A12" s="331" t="s">
        <v>679</v>
      </c>
      <c r="B12" s="332"/>
      <c r="C12" s="332"/>
      <c r="D12" s="332"/>
      <c r="E12" s="333"/>
    </row>
    <row r="13" spans="1:5" x14ac:dyDescent="0.25">
      <c r="A13" s="27" t="s">
        <v>21</v>
      </c>
      <c r="B13" s="25"/>
      <c r="C13" s="25"/>
      <c r="D13" s="25"/>
      <c r="E13" s="26"/>
    </row>
    <row r="14" spans="1:5" x14ac:dyDescent="0.25">
      <c r="A14" s="27" t="s">
        <v>22</v>
      </c>
      <c r="B14" s="25"/>
      <c r="C14" s="25"/>
      <c r="D14" s="25"/>
      <c r="E14" s="26"/>
    </row>
    <row r="15" spans="1:5" x14ac:dyDescent="0.25">
      <c r="A15" s="27" t="s">
        <v>23</v>
      </c>
      <c r="B15" s="25"/>
      <c r="C15" s="25"/>
      <c r="D15" s="25"/>
      <c r="E15" s="26"/>
    </row>
    <row r="16" spans="1:5" x14ac:dyDescent="0.25">
      <c r="A16" s="27" t="s">
        <v>24</v>
      </c>
      <c r="B16" s="25"/>
      <c r="C16" s="25"/>
      <c r="D16" s="25"/>
      <c r="E16" s="26"/>
    </row>
    <row r="17" spans="1:5" x14ac:dyDescent="0.25">
      <c r="A17" s="27" t="s">
        <v>25</v>
      </c>
      <c r="B17" s="25"/>
      <c r="C17" s="25"/>
      <c r="D17" s="25"/>
      <c r="E17" s="26"/>
    </row>
    <row r="18" spans="1:5" x14ac:dyDescent="0.25">
      <c r="A18" s="28" t="s">
        <v>26</v>
      </c>
      <c r="B18" s="25"/>
      <c r="C18" s="25"/>
      <c r="D18" s="25"/>
      <c r="E18" s="26"/>
    </row>
    <row r="19" spans="1:5" x14ac:dyDescent="0.25">
      <c r="A19" s="323" t="s">
        <v>27</v>
      </c>
      <c r="B19" s="324"/>
      <c r="C19" s="324"/>
      <c r="D19" s="324"/>
      <c r="E19" s="325"/>
    </row>
    <row r="20" spans="1:5" x14ac:dyDescent="0.25">
      <c r="A20" s="320"/>
      <c r="B20" s="321"/>
      <c r="C20" s="321"/>
      <c r="D20" s="321"/>
      <c r="E20" s="322"/>
    </row>
    <row r="21" spans="1:5" ht="15.75" thickBot="1" x14ac:dyDescent="0.3">
      <c r="A21" s="29"/>
      <c r="B21" s="30"/>
      <c r="C21" s="30"/>
      <c r="D21" s="30"/>
      <c r="E21" s="31"/>
    </row>
  </sheetData>
  <mergeCells count="10">
    <mergeCell ref="A10:E10"/>
    <mergeCell ref="A19:E19"/>
    <mergeCell ref="A20:E20"/>
    <mergeCell ref="A1:E1"/>
    <mergeCell ref="A2:E2"/>
    <mergeCell ref="A3:E3"/>
    <mergeCell ref="A4:E4"/>
    <mergeCell ref="A6:E6"/>
    <mergeCell ref="A8:E8"/>
    <mergeCell ref="A12:E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abSelected="1" zoomScaleNormal="100" workbookViewId="0">
      <pane xSplit="2" ySplit="7" topLeftCell="E8" activePane="bottomRight" state="frozen"/>
      <selection pane="topRight" activeCell="C1" sqref="C1"/>
      <selection pane="bottomLeft" activeCell="A8" sqref="A8"/>
      <selection pane="bottomRight" activeCell="E9" sqref="E9"/>
    </sheetView>
  </sheetViews>
  <sheetFormatPr baseColWidth="10" defaultRowHeight="15" x14ac:dyDescent="0.25"/>
  <cols>
    <col min="1" max="1" width="34.7109375" customWidth="1"/>
    <col min="2" max="2" width="6.7109375" customWidth="1"/>
    <col min="3" max="4" width="33.7109375" customWidth="1"/>
    <col min="5" max="5" width="30" customWidth="1"/>
    <col min="6" max="6" width="34.42578125" customWidth="1"/>
    <col min="7" max="7" width="62.85546875" customWidth="1"/>
    <col min="8" max="8" width="83" customWidth="1"/>
  </cols>
  <sheetData>
    <row r="1" spans="1:8" x14ac:dyDescent="0.25">
      <c r="A1" s="326" t="s">
        <v>0</v>
      </c>
      <c r="B1" s="327"/>
      <c r="C1" s="327"/>
      <c r="D1" s="327"/>
      <c r="E1" s="327"/>
      <c r="F1" s="327"/>
    </row>
    <row r="2" spans="1:8" x14ac:dyDescent="0.25">
      <c r="A2" s="326" t="s">
        <v>17</v>
      </c>
      <c r="B2" s="327"/>
      <c r="C2" s="327"/>
      <c r="D2" s="327"/>
      <c r="E2" s="327"/>
      <c r="F2" s="327"/>
    </row>
    <row r="3" spans="1:8" x14ac:dyDescent="0.25">
      <c r="A3" s="326" t="s">
        <v>2</v>
      </c>
      <c r="B3" s="327"/>
      <c r="C3" s="327"/>
      <c r="D3" s="327"/>
      <c r="E3" s="327"/>
      <c r="F3" s="327"/>
    </row>
    <row r="4" spans="1:8" x14ac:dyDescent="0.25">
      <c r="A4" s="326" t="s">
        <v>3</v>
      </c>
      <c r="B4" s="327"/>
      <c r="C4" s="327"/>
      <c r="D4" s="327"/>
      <c r="E4" s="327"/>
      <c r="F4" s="327"/>
    </row>
    <row r="5" spans="1:8" ht="15.75" thickBot="1" x14ac:dyDescent="0.3">
      <c r="A5" s="32"/>
      <c r="B5" s="32"/>
      <c r="C5" s="32"/>
      <c r="D5" s="32"/>
      <c r="E5" s="32"/>
      <c r="F5" s="32"/>
    </row>
    <row r="6" spans="1:8" ht="15" customHeight="1" x14ac:dyDescent="0.25">
      <c r="A6" s="337" t="s">
        <v>28</v>
      </c>
      <c r="B6" s="338"/>
      <c r="C6" s="338"/>
      <c r="D6" s="338"/>
      <c r="E6" s="338"/>
      <c r="F6" s="338"/>
      <c r="G6" s="334" t="s">
        <v>741</v>
      </c>
      <c r="H6" s="335"/>
    </row>
    <row r="7" spans="1:8" x14ac:dyDescent="0.25">
      <c r="A7" s="33" t="s">
        <v>29</v>
      </c>
      <c r="B7" s="339" t="s">
        <v>30</v>
      </c>
      <c r="C7" s="339"/>
      <c r="D7" s="34" t="s">
        <v>31</v>
      </c>
      <c r="E7" s="35" t="s">
        <v>32</v>
      </c>
      <c r="F7" s="138" t="s">
        <v>33</v>
      </c>
      <c r="G7" s="140" t="s">
        <v>743</v>
      </c>
      <c r="H7" s="141" t="s">
        <v>742</v>
      </c>
    </row>
    <row r="8" spans="1:8" s="154" customFormat="1" ht="63.75" x14ac:dyDescent="0.25">
      <c r="A8" s="234" t="s">
        <v>34</v>
      </c>
      <c r="B8" s="221" t="s">
        <v>35</v>
      </c>
      <c r="C8" s="210" t="s">
        <v>36</v>
      </c>
      <c r="D8" s="189" t="s">
        <v>37</v>
      </c>
      <c r="E8" s="210" t="s">
        <v>667</v>
      </c>
      <c r="F8" s="239" t="s">
        <v>38</v>
      </c>
      <c r="G8" s="212" t="s">
        <v>786</v>
      </c>
      <c r="H8" s="214" t="s">
        <v>810</v>
      </c>
    </row>
    <row r="9" spans="1:8" s="153" customFormat="1" ht="193.5" customHeight="1" x14ac:dyDescent="0.25">
      <c r="A9" s="234" t="s">
        <v>39</v>
      </c>
      <c r="B9" s="221" t="s">
        <v>40</v>
      </c>
      <c r="C9" s="210" t="s">
        <v>41</v>
      </c>
      <c r="D9" s="189" t="s">
        <v>42</v>
      </c>
      <c r="E9" s="210" t="s">
        <v>668</v>
      </c>
      <c r="F9" s="239" t="s">
        <v>43</v>
      </c>
      <c r="G9" s="161" t="s">
        <v>784</v>
      </c>
      <c r="H9" s="254" t="s">
        <v>811</v>
      </c>
    </row>
    <row r="10" spans="1:8" s="153" customFormat="1" ht="150.75" customHeight="1" x14ac:dyDescent="0.25">
      <c r="A10" s="336" t="s">
        <v>44</v>
      </c>
      <c r="B10" s="221" t="s">
        <v>45</v>
      </c>
      <c r="C10" s="210" t="s">
        <v>46</v>
      </c>
      <c r="D10" s="189" t="s">
        <v>47</v>
      </c>
      <c r="E10" s="210" t="s">
        <v>669</v>
      </c>
      <c r="F10" s="239">
        <v>43861</v>
      </c>
      <c r="G10" s="243" t="s">
        <v>764</v>
      </c>
      <c r="H10" s="160" t="s">
        <v>783</v>
      </c>
    </row>
    <row r="11" spans="1:8" s="153" customFormat="1" ht="129.75" customHeight="1" x14ac:dyDescent="0.25">
      <c r="A11" s="336"/>
      <c r="B11" s="255" t="s">
        <v>48</v>
      </c>
      <c r="C11" s="210" t="s">
        <v>49</v>
      </c>
      <c r="D11" s="189" t="s">
        <v>50</v>
      </c>
      <c r="E11" s="210" t="s">
        <v>668</v>
      </c>
      <c r="F11" s="239" t="s">
        <v>51</v>
      </c>
      <c r="G11" s="243" t="s">
        <v>822</v>
      </c>
      <c r="H11" s="160" t="s">
        <v>823</v>
      </c>
    </row>
    <row r="12" spans="1:8" s="153" customFormat="1" ht="116.25" customHeight="1" x14ac:dyDescent="0.25">
      <c r="A12" s="234" t="s">
        <v>52</v>
      </c>
      <c r="B12" s="221" t="s">
        <v>53</v>
      </c>
      <c r="C12" s="210" t="s">
        <v>54</v>
      </c>
      <c r="D12" s="189" t="s">
        <v>55</v>
      </c>
      <c r="E12" s="210" t="s">
        <v>56</v>
      </c>
      <c r="F12" s="178" t="s">
        <v>57</v>
      </c>
      <c r="G12" s="212" t="s">
        <v>782</v>
      </c>
      <c r="H12" s="186" t="s">
        <v>850</v>
      </c>
    </row>
    <row r="13" spans="1:8" s="153" customFormat="1" ht="69.95" customHeight="1" thickBot="1" x14ac:dyDescent="0.3">
      <c r="A13" s="245" t="s">
        <v>58</v>
      </c>
      <c r="B13" s="230" t="s">
        <v>59</v>
      </c>
      <c r="C13" s="103" t="s">
        <v>60</v>
      </c>
      <c r="D13" s="217" t="s">
        <v>61</v>
      </c>
      <c r="E13" s="103" t="s">
        <v>670</v>
      </c>
      <c r="F13" s="139" t="s">
        <v>678</v>
      </c>
      <c r="G13" s="256"/>
      <c r="H13" s="257"/>
    </row>
  </sheetData>
  <mergeCells count="8">
    <mergeCell ref="G6:H6"/>
    <mergeCell ref="A10:A11"/>
    <mergeCell ref="A1:F1"/>
    <mergeCell ref="A2:F2"/>
    <mergeCell ref="A3:F3"/>
    <mergeCell ref="A4:F4"/>
    <mergeCell ref="A6:F6"/>
    <mergeCell ref="B7:C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K1" zoomScale="70" zoomScaleNormal="70" workbookViewId="0">
      <selection activeCell="O9" sqref="O9"/>
    </sheetView>
  </sheetViews>
  <sheetFormatPr baseColWidth="10" defaultRowHeight="15" x14ac:dyDescent="0.25"/>
  <cols>
    <col min="1" max="2" width="11.7109375" customWidth="1"/>
    <col min="3" max="3" width="16.7109375" customWidth="1"/>
    <col min="4" max="4" width="11.7109375" customWidth="1"/>
    <col min="5" max="5" width="61.7109375" customWidth="1"/>
    <col min="6" max="6" width="28.7109375" customWidth="1"/>
    <col min="7" max="7" width="25.28515625" customWidth="1"/>
    <col min="8" max="8" width="25.140625" customWidth="1"/>
    <col min="9" max="9" width="14" customWidth="1"/>
    <col min="14" max="14" width="34.7109375" customWidth="1"/>
    <col min="15" max="15" width="116.140625" customWidth="1"/>
    <col min="16" max="16" width="44.28515625" customWidth="1"/>
  </cols>
  <sheetData>
    <row r="1" spans="1:16" x14ac:dyDescent="0.25">
      <c r="A1" s="368" t="s">
        <v>0</v>
      </c>
      <c r="B1" s="368"/>
      <c r="C1" s="368"/>
      <c r="D1" s="368"/>
      <c r="E1" s="368"/>
      <c r="F1" s="368"/>
      <c r="G1" s="368"/>
      <c r="H1" s="368"/>
      <c r="I1" s="368"/>
      <c r="J1" s="368"/>
      <c r="K1" s="368"/>
      <c r="L1" s="368"/>
      <c r="M1" s="368"/>
      <c r="N1" s="368"/>
    </row>
    <row r="2" spans="1:16" x14ac:dyDescent="0.25">
      <c r="A2" s="327" t="s">
        <v>17</v>
      </c>
      <c r="B2" s="327"/>
      <c r="C2" s="327"/>
      <c r="D2" s="327"/>
      <c r="E2" s="327"/>
      <c r="F2" s="327"/>
      <c r="G2" s="327"/>
      <c r="H2" s="327"/>
      <c r="I2" s="327"/>
      <c r="J2" s="327"/>
      <c r="K2" s="327"/>
      <c r="L2" s="327"/>
      <c r="M2" s="327"/>
      <c r="N2" s="327"/>
    </row>
    <row r="3" spans="1:16" x14ac:dyDescent="0.25">
      <c r="A3" s="327" t="s">
        <v>2</v>
      </c>
      <c r="B3" s="327"/>
      <c r="C3" s="327"/>
      <c r="D3" s="327"/>
      <c r="E3" s="327"/>
      <c r="F3" s="327"/>
      <c r="G3" s="327"/>
      <c r="H3" s="327"/>
      <c r="I3" s="327"/>
      <c r="J3" s="327"/>
      <c r="K3" s="327"/>
      <c r="L3" s="327"/>
      <c r="M3" s="327"/>
      <c r="N3" s="327"/>
    </row>
    <row r="4" spans="1:16" x14ac:dyDescent="0.25">
      <c r="A4" s="327" t="s">
        <v>3</v>
      </c>
      <c r="B4" s="327"/>
      <c r="C4" s="327"/>
      <c r="D4" s="327"/>
      <c r="E4" s="327"/>
      <c r="F4" s="327"/>
      <c r="G4" s="327"/>
      <c r="H4" s="327"/>
      <c r="I4" s="327"/>
      <c r="J4" s="327"/>
      <c r="K4" s="327"/>
      <c r="L4" s="327"/>
      <c r="M4" s="327"/>
      <c r="N4" s="327"/>
    </row>
    <row r="5" spans="1:16" ht="15.75" thickBot="1" x14ac:dyDescent="0.3">
      <c r="A5" s="369"/>
      <c r="B5" s="369"/>
      <c r="C5" s="369"/>
      <c r="D5" s="369"/>
      <c r="E5" s="369"/>
      <c r="F5" s="369"/>
      <c r="G5" s="369"/>
      <c r="H5" s="369"/>
      <c r="I5" s="369"/>
      <c r="J5" s="369"/>
      <c r="K5" s="369"/>
      <c r="L5" s="369"/>
      <c r="M5" s="369"/>
      <c r="N5" s="369"/>
    </row>
    <row r="6" spans="1:16" x14ac:dyDescent="0.25">
      <c r="A6" s="346" t="s">
        <v>62</v>
      </c>
      <c r="B6" s="347"/>
      <c r="C6" s="347"/>
      <c r="D6" s="347"/>
      <c r="E6" s="347"/>
      <c r="F6" s="347"/>
      <c r="G6" s="347"/>
      <c r="H6" s="347"/>
      <c r="I6" s="347"/>
      <c r="J6" s="347"/>
      <c r="K6" s="347"/>
      <c r="L6" s="347"/>
      <c r="M6" s="347"/>
      <c r="N6" s="348"/>
      <c r="O6" s="334" t="s">
        <v>741</v>
      </c>
      <c r="P6" s="335"/>
    </row>
    <row r="7" spans="1:16" ht="41.25" customHeight="1" x14ac:dyDescent="0.25">
      <c r="A7" s="358" t="s">
        <v>63</v>
      </c>
      <c r="B7" s="359"/>
      <c r="C7" s="359"/>
      <c r="D7" s="360"/>
      <c r="E7" s="361" t="s">
        <v>64</v>
      </c>
      <c r="F7" s="359"/>
      <c r="G7" s="359"/>
      <c r="H7" s="359"/>
      <c r="I7" s="359"/>
      <c r="J7" s="359"/>
      <c r="K7" s="360"/>
      <c r="L7" s="361" t="s">
        <v>65</v>
      </c>
      <c r="M7" s="359"/>
      <c r="N7" s="362"/>
      <c r="O7" s="140" t="s">
        <v>743</v>
      </c>
      <c r="P7" s="141" t="s">
        <v>742</v>
      </c>
    </row>
    <row r="8" spans="1:16" ht="25.5" x14ac:dyDescent="0.25">
      <c r="A8" s="37" t="s">
        <v>66</v>
      </c>
      <c r="B8" s="38" t="s">
        <v>67</v>
      </c>
      <c r="C8" s="38" t="s">
        <v>68</v>
      </c>
      <c r="D8" s="38" t="s">
        <v>69</v>
      </c>
      <c r="E8" s="38" t="s">
        <v>70</v>
      </c>
      <c r="F8" s="38" t="s">
        <v>71</v>
      </c>
      <c r="G8" s="363" t="s">
        <v>72</v>
      </c>
      <c r="H8" s="364"/>
      <c r="I8" s="38" t="s">
        <v>73</v>
      </c>
      <c r="J8" s="363" t="s">
        <v>74</v>
      </c>
      <c r="K8" s="364"/>
      <c r="L8" s="38" t="s">
        <v>75</v>
      </c>
      <c r="M8" s="38" t="s">
        <v>76</v>
      </c>
      <c r="N8" s="39" t="s">
        <v>77</v>
      </c>
      <c r="O8" s="142"/>
      <c r="P8" s="143"/>
    </row>
    <row r="9" spans="1:16" s="154" customFormat="1" ht="160.5" customHeight="1" x14ac:dyDescent="0.25">
      <c r="A9" s="349" t="s">
        <v>78</v>
      </c>
      <c r="B9" s="352">
        <v>1711</v>
      </c>
      <c r="C9" s="352" t="s">
        <v>79</v>
      </c>
      <c r="D9" s="352" t="s">
        <v>80</v>
      </c>
      <c r="E9" s="355" t="s">
        <v>81</v>
      </c>
      <c r="F9" s="246" t="s">
        <v>680</v>
      </c>
      <c r="G9" s="340" t="s">
        <v>82</v>
      </c>
      <c r="H9" s="341"/>
      <c r="I9" s="246" t="s">
        <v>83</v>
      </c>
      <c r="J9" s="340" t="s">
        <v>84</v>
      </c>
      <c r="K9" s="341"/>
      <c r="L9" s="247">
        <v>43865</v>
      </c>
      <c r="M9" s="247">
        <v>44134</v>
      </c>
      <c r="N9" s="248" t="s">
        <v>85</v>
      </c>
      <c r="O9" s="212" t="s">
        <v>837</v>
      </c>
      <c r="P9" s="214" t="s">
        <v>845</v>
      </c>
    </row>
    <row r="10" spans="1:16" s="154" customFormat="1" ht="341.25" customHeight="1" x14ac:dyDescent="0.25">
      <c r="A10" s="350"/>
      <c r="B10" s="353"/>
      <c r="C10" s="353"/>
      <c r="D10" s="353"/>
      <c r="E10" s="356"/>
      <c r="F10" s="246" t="s">
        <v>86</v>
      </c>
      <c r="G10" s="340" t="s">
        <v>87</v>
      </c>
      <c r="H10" s="341"/>
      <c r="I10" s="246" t="s">
        <v>88</v>
      </c>
      <c r="J10" s="340" t="s">
        <v>89</v>
      </c>
      <c r="K10" s="341"/>
      <c r="L10" s="247">
        <v>43865</v>
      </c>
      <c r="M10" s="247">
        <v>44165</v>
      </c>
      <c r="N10" s="248" t="s">
        <v>85</v>
      </c>
      <c r="O10" s="212" t="s">
        <v>838</v>
      </c>
      <c r="P10" s="214" t="s">
        <v>846</v>
      </c>
    </row>
    <row r="11" spans="1:16" s="154" customFormat="1" ht="123" customHeight="1" x14ac:dyDescent="0.25">
      <c r="A11" s="365"/>
      <c r="B11" s="366"/>
      <c r="C11" s="366"/>
      <c r="D11" s="366"/>
      <c r="E11" s="367"/>
      <c r="F11" s="189" t="s">
        <v>90</v>
      </c>
      <c r="G11" s="340" t="s">
        <v>91</v>
      </c>
      <c r="H11" s="341"/>
      <c r="I11" s="189" t="s">
        <v>92</v>
      </c>
      <c r="J11" s="344" t="s">
        <v>93</v>
      </c>
      <c r="K11" s="345"/>
      <c r="L11" s="249">
        <v>43865</v>
      </c>
      <c r="M11" s="249">
        <v>44165</v>
      </c>
      <c r="N11" s="248" t="s">
        <v>85</v>
      </c>
      <c r="O11" s="212" t="s">
        <v>839</v>
      </c>
      <c r="P11" s="214" t="s">
        <v>844</v>
      </c>
    </row>
    <row r="12" spans="1:16" s="154" customFormat="1" ht="138" customHeight="1" x14ac:dyDescent="0.25">
      <c r="A12" s="349" t="s">
        <v>78</v>
      </c>
      <c r="B12" s="352"/>
      <c r="C12" s="352" t="s">
        <v>94</v>
      </c>
      <c r="D12" s="352" t="s">
        <v>80</v>
      </c>
      <c r="E12" s="355" t="s">
        <v>95</v>
      </c>
      <c r="F12" s="246" t="s">
        <v>96</v>
      </c>
      <c r="G12" s="340" t="s">
        <v>97</v>
      </c>
      <c r="H12" s="341"/>
      <c r="I12" s="246" t="s">
        <v>83</v>
      </c>
      <c r="J12" s="340" t="s">
        <v>84</v>
      </c>
      <c r="K12" s="341"/>
      <c r="L12" s="247">
        <v>43865</v>
      </c>
      <c r="M12" s="247">
        <v>44134</v>
      </c>
      <c r="N12" s="248" t="s">
        <v>85</v>
      </c>
      <c r="O12" s="212" t="s">
        <v>840</v>
      </c>
      <c r="P12" s="214" t="s">
        <v>841</v>
      </c>
    </row>
    <row r="13" spans="1:16" s="154" customFormat="1" ht="337.5" customHeight="1" x14ac:dyDescent="0.25">
      <c r="A13" s="350"/>
      <c r="B13" s="353"/>
      <c r="C13" s="353"/>
      <c r="D13" s="353"/>
      <c r="E13" s="356"/>
      <c r="F13" s="155" t="s">
        <v>98</v>
      </c>
      <c r="G13" s="340" t="s">
        <v>99</v>
      </c>
      <c r="H13" s="341"/>
      <c r="I13" s="155" t="s">
        <v>88</v>
      </c>
      <c r="J13" s="340" t="s">
        <v>89</v>
      </c>
      <c r="K13" s="341"/>
      <c r="L13" s="250">
        <v>43865</v>
      </c>
      <c r="M13" s="250">
        <v>44165</v>
      </c>
      <c r="N13" s="251" t="s">
        <v>85</v>
      </c>
      <c r="O13" s="212" t="s">
        <v>838</v>
      </c>
      <c r="P13" s="214" t="s">
        <v>846</v>
      </c>
    </row>
    <row r="14" spans="1:16" s="154" customFormat="1" ht="152.25" customHeight="1" thickBot="1" x14ac:dyDescent="0.3">
      <c r="A14" s="351"/>
      <c r="B14" s="354"/>
      <c r="C14" s="354"/>
      <c r="D14" s="354"/>
      <c r="E14" s="357"/>
      <c r="F14" s="217" t="s">
        <v>90</v>
      </c>
      <c r="G14" s="342" t="s">
        <v>100</v>
      </c>
      <c r="H14" s="343"/>
      <c r="I14" s="217" t="s">
        <v>92</v>
      </c>
      <c r="J14" s="342" t="s">
        <v>93</v>
      </c>
      <c r="K14" s="343"/>
      <c r="L14" s="252">
        <v>43865</v>
      </c>
      <c r="M14" s="252">
        <v>44165</v>
      </c>
      <c r="N14" s="253" t="s">
        <v>85</v>
      </c>
      <c r="O14" s="149" t="s">
        <v>842</v>
      </c>
      <c r="P14" s="219" t="s">
        <v>843</v>
      </c>
    </row>
  </sheetData>
  <mergeCells count="34">
    <mergeCell ref="A1:N1"/>
    <mergeCell ref="A2:N2"/>
    <mergeCell ref="A3:N3"/>
    <mergeCell ref="A4:N4"/>
    <mergeCell ref="A5:N5"/>
    <mergeCell ref="L7:N7"/>
    <mergeCell ref="G8:H8"/>
    <mergeCell ref="J8:K8"/>
    <mergeCell ref="A9:A11"/>
    <mergeCell ref="B9:B11"/>
    <mergeCell ref="C9:C11"/>
    <mergeCell ref="D9:D11"/>
    <mergeCell ref="E9:E11"/>
    <mergeCell ref="C12:C14"/>
    <mergeCell ref="D12:D14"/>
    <mergeCell ref="E12:E14"/>
    <mergeCell ref="A7:D7"/>
    <mergeCell ref="E7:K7"/>
    <mergeCell ref="O6:P6"/>
    <mergeCell ref="J12:K12"/>
    <mergeCell ref="G13:H13"/>
    <mergeCell ref="J13:K13"/>
    <mergeCell ref="G14:H14"/>
    <mergeCell ref="J14:K14"/>
    <mergeCell ref="G12:H12"/>
    <mergeCell ref="G9:H9"/>
    <mergeCell ref="J9:K9"/>
    <mergeCell ref="G10:H10"/>
    <mergeCell ref="J10:K10"/>
    <mergeCell ref="G11:H11"/>
    <mergeCell ref="J11:K11"/>
    <mergeCell ref="A6:N6"/>
    <mergeCell ref="A12:A14"/>
    <mergeCell ref="B12:B1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90" zoomScaleNormal="90" workbookViewId="0">
      <pane xSplit="2" ySplit="7" topLeftCell="H23" activePane="bottomRight" state="frozen"/>
      <selection pane="topRight" activeCell="C1" sqref="C1"/>
      <selection pane="bottomLeft" activeCell="A8" sqref="A8"/>
      <selection pane="bottomRight" activeCell="H9" sqref="H9"/>
    </sheetView>
  </sheetViews>
  <sheetFormatPr baseColWidth="10" defaultRowHeight="15" x14ac:dyDescent="0.25"/>
  <cols>
    <col min="1" max="1" width="30.7109375" customWidth="1"/>
    <col min="2" max="2" width="8.85546875" customWidth="1"/>
    <col min="3" max="3" width="43.7109375" customWidth="1"/>
    <col min="4" max="4" width="34.7109375" customWidth="1"/>
    <col min="5" max="5" width="39.7109375" customWidth="1"/>
    <col min="6" max="6" width="17.42578125" customWidth="1"/>
    <col min="7" max="7" width="65.7109375" customWidth="1"/>
    <col min="8" max="8" width="77.5703125" customWidth="1"/>
  </cols>
  <sheetData>
    <row r="1" spans="1:9" x14ac:dyDescent="0.25">
      <c r="A1" s="377" t="s">
        <v>0</v>
      </c>
      <c r="B1" s="378"/>
      <c r="C1" s="378"/>
      <c r="D1" s="378"/>
      <c r="E1" s="378"/>
      <c r="F1" s="378"/>
    </row>
    <row r="2" spans="1:9" x14ac:dyDescent="0.25">
      <c r="A2" s="326" t="s">
        <v>17</v>
      </c>
      <c r="B2" s="327"/>
      <c r="C2" s="327"/>
      <c r="D2" s="327"/>
      <c r="E2" s="327"/>
      <c r="F2" s="327"/>
    </row>
    <row r="3" spans="1:9" x14ac:dyDescent="0.25">
      <c r="A3" s="326" t="s">
        <v>2</v>
      </c>
      <c r="B3" s="327"/>
      <c r="C3" s="327"/>
      <c r="D3" s="327"/>
      <c r="E3" s="327"/>
      <c r="F3" s="327"/>
    </row>
    <row r="4" spans="1:9" x14ac:dyDescent="0.25">
      <c r="A4" s="326" t="s">
        <v>3</v>
      </c>
      <c r="B4" s="327"/>
      <c r="C4" s="327"/>
      <c r="D4" s="327"/>
      <c r="E4" s="327"/>
      <c r="F4" s="327"/>
    </row>
    <row r="5" spans="1:9" ht="15.75" thickBot="1" x14ac:dyDescent="0.3">
      <c r="A5" s="379"/>
      <c r="B5" s="380"/>
      <c r="C5" s="380"/>
      <c r="D5" s="380"/>
      <c r="E5" s="380"/>
      <c r="F5" s="380"/>
    </row>
    <row r="6" spans="1:9" x14ac:dyDescent="0.25">
      <c r="A6" s="334" t="s">
        <v>101</v>
      </c>
      <c r="B6" s="375"/>
      <c r="C6" s="375"/>
      <c r="D6" s="375"/>
      <c r="E6" s="375"/>
      <c r="F6" s="376"/>
      <c r="G6" s="334" t="s">
        <v>741</v>
      </c>
      <c r="H6" s="335"/>
    </row>
    <row r="7" spans="1:9" ht="15.75" thickBot="1" x14ac:dyDescent="0.3">
      <c r="A7" s="40" t="s">
        <v>102</v>
      </c>
      <c r="B7" s="370" t="s">
        <v>103</v>
      </c>
      <c r="C7" s="370"/>
      <c r="D7" s="36" t="s">
        <v>31</v>
      </c>
      <c r="E7" s="36" t="s">
        <v>32</v>
      </c>
      <c r="F7" s="144" t="s">
        <v>33</v>
      </c>
      <c r="G7" s="140" t="s">
        <v>743</v>
      </c>
      <c r="H7" s="141" t="s">
        <v>742</v>
      </c>
    </row>
    <row r="8" spans="1:9" s="154" customFormat="1" ht="78.75" customHeight="1" x14ac:dyDescent="0.25">
      <c r="A8" s="371" t="s">
        <v>104</v>
      </c>
      <c r="B8" s="235" t="s">
        <v>35</v>
      </c>
      <c r="C8" s="223" t="s">
        <v>105</v>
      </c>
      <c r="D8" s="236" t="s">
        <v>106</v>
      </c>
      <c r="E8" s="223" t="s">
        <v>671</v>
      </c>
      <c r="F8" s="237">
        <v>43861</v>
      </c>
      <c r="G8" s="224" t="s">
        <v>775</v>
      </c>
      <c r="H8" s="209" t="s">
        <v>748</v>
      </c>
    </row>
    <row r="9" spans="1:9" s="154" customFormat="1" ht="99" customHeight="1" x14ac:dyDescent="0.25">
      <c r="A9" s="372"/>
      <c r="B9" s="221" t="s">
        <v>107</v>
      </c>
      <c r="C9" s="238" t="s">
        <v>108</v>
      </c>
      <c r="D9" s="189" t="s">
        <v>109</v>
      </c>
      <c r="E9" s="210" t="s">
        <v>672</v>
      </c>
      <c r="F9" s="239">
        <v>43889</v>
      </c>
      <c r="G9" s="169" t="s">
        <v>834</v>
      </c>
      <c r="H9" s="171" t="s">
        <v>835</v>
      </c>
    </row>
    <row r="10" spans="1:9" s="154" customFormat="1" ht="95.25" customHeight="1" x14ac:dyDescent="0.25">
      <c r="A10" s="372"/>
      <c r="B10" s="221" t="s">
        <v>110</v>
      </c>
      <c r="C10" s="238" t="s">
        <v>111</v>
      </c>
      <c r="D10" s="240" t="s">
        <v>112</v>
      </c>
      <c r="E10" s="238" t="s">
        <v>673</v>
      </c>
      <c r="F10" s="241">
        <v>43889</v>
      </c>
      <c r="G10" s="224" t="s">
        <v>775</v>
      </c>
      <c r="H10" s="209" t="s">
        <v>748</v>
      </c>
    </row>
    <row r="11" spans="1:9" s="154" customFormat="1" ht="230.25" customHeight="1" x14ac:dyDescent="0.25">
      <c r="A11" s="372"/>
      <c r="B11" s="221" t="s">
        <v>113</v>
      </c>
      <c r="C11" s="164" t="s">
        <v>140</v>
      </c>
      <c r="D11" s="166" t="s">
        <v>114</v>
      </c>
      <c r="E11" s="164" t="s">
        <v>677</v>
      </c>
      <c r="F11" s="239">
        <v>44165</v>
      </c>
      <c r="G11" s="212" t="s">
        <v>765</v>
      </c>
      <c r="H11" s="186" t="s">
        <v>791</v>
      </c>
    </row>
    <row r="12" spans="1:9" s="153" customFormat="1" ht="92.25" customHeight="1" x14ac:dyDescent="0.25">
      <c r="A12" s="372"/>
      <c r="B12" s="221" t="s">
        <v>750</v>
      </c>
      <c r="C12" s="164" t="s">
        <v>115</v>
      </c>
      <c r="D12" s="166" t="s">
        <v>116</v>
      </c>
      <c r="E12" s="164" t="s">
        <v>674</v>
      </c>
      <c r="F12" s="239">
        <v>44165</v>
      </c>
      <c r="G12" s="212" t="s">
        <v>766</v>
      </c>
      <c r="H12" s="242" t="s">
        <v>798</v>
      </c>
    </row>
    <row r="13" spans="1:9" s="153" customFormat="1" ht="120" customHeight="1" x14ac:dyDescent="0.25">
      <c r="A13" s="373"/>
      <c r="B13" s="221" t="s">
        <v>751</v>
      </c>
      <c r="C13" s="164" t="s">
        <v>117</v>
      </c>
      <c r="D13" s="166" t="s">
        <v>118</v>
      </c>
      <c r="E13" s="164" t="s">
        <v>675</v>
      </c>
      <c r="F13" s="239">
        <v>44165</v>
      </c>
      <c r="G13" s="212" t="s">
        <v>767</v>
      </c>
      <c r="H13" s="242" t="s">
        <v>768</v>
      </c>
    </row>
    <row r="14" spans="1:9" s="154" customFormat="1" ht="180.75" customHeight="1" x14ac:dyDescent="0.25">
      <c r="A14" s="374" t="s">
        <v>119</v>
      </c>
      <c r="B14" s="221" t="s">
        <v>40</v>
      </c>
      <c r="C14" s="164" t="s">
        <v>120</v>
      </c>
      <c r="D14" s="166" t="s">
        <v>121</v>
      </c>
      <c r="E14" s="164" t="s">
        <v>122</v>
      </c>
      <c r="F14" s="239">
        <v>44165</v>
      </c>
      <c r="G14" s="212" t="s">
        <v>787</v>
      </c>
      <c r="H14" s="186" t="s">
        <v>799</v>
      </c>
    </row>
    <row r="15" spans="1:9" s="153" customFormat="1" ht="262.5" customHeight="1" x14ac:dyDescent="0.25">
      <c r="A15" s="336"/>
      <c r="B15" s="221" t="s">
        <v>123</v>
      </c>
      <c r="C15" s="164" t="s">
        <v>124</v>
      </c>
      <c r="D15" s="166" t="s">
        <v>125</v>
      </c>
      <c r="E15" s="164" t="s">
        <v>675</v>
      </c>
      <c r="F15" s="239">
        <v>44165</v>
      </c>
      <c r="G15" s="212" t="s">
        <v>769</v>
      </c>
      <c r="H15" s="186" t="s">
        <v>812</v>
      </c>
    </row>
    <row r="16" spans="1:9" s="154" customFormat="1" ht="99" customHeight="1" x14ac:dyDescent="0.25">
      <c r="A16" s="336"/>
      <c r="B16" s="221" t="s">
        <v>126</v>
      </c>
      <c r="C16" s="164" t="s">
        <v>127</v>
      </c>
      <c r="D16" s="166" t="s">
        <v>128</v>
      </c>
      <c r="E16" s="164" t="s">
        <v>176</v>
      </c>
      <c r="F16" s="239">
        <v>44165</v>
      </c>
      <c r="G16" s="212" t="s">
        <v>788</v>
      </c>
      <c r="H16" s="186" t="s">
        <v>813</v>
      </c>
      <c r="I16" s="153"/>
    </row>
    <row r="17" spans="1:9" s="154" customFormat="1" ht="114.75" customHeight="1" x14ac:dyDescent="0.25">
      <c r="A17" s="374" t="s">
        <v>129</v>
      </c>
      <c r="B17" s="221" t="s">
        <v>45</v>
      </c>
      <c r="C17" s="164" t="s">
        <v>130</v>
      </c>
      <c r="D17" s="166" t="s">
        <v>131</v>
      </c>
      <c r="E17" s="164" t="s">
        <v>176</v>
      </c>
      <c r="F17" s="239">
        <v>44165</v>
      </c>
      <c r="G17" s="243" t="s">
        <v>789</v>
      </c>
      <c r="H17" s="242" t="s">
        <v>748</v>
      </c>
      <c r="I17" s="153"/>
    </row>
    <row r="18" spans="1:9" s="153" customFormat="1" ht="92.25" customHeight="1" x14ac:dyDescent="0.25">
      <c r="A18" s="374"/>
      <c r="B18" s="221" t="s">
        <v>48</v>
      </c>
      <c r="C18" s="164" t="s">
        <v>132</v>
      </c>
      <c r="D18" s="166" t="s">
        <v>133</v>
      </c>
      <c r="E18" s="164" t="s">
        <v>176</v>
      </c>
      <c r="F18" s="239">
        <v>44165</v>
      </c>
      <c r="G18" s="258" t="s">
        <v>790</v>
      </c>
      <c r="H18" s="259" t="s">
        <v>829</v>
      </c>
    </row>
    <row r="19" spans="1:9" s="153" customFormat="1" ht="93" customHeight="1" x14ac:dyDescent="0.25">
      <c r="A19" s="374"/>
      <c r="B19" s="221" t="s">
        <v>134</v>
      </c>
      <c r="C19" s="164" t="s">
        <v>135</v>
      </c>
      <c r="D19" s="166" t="s">
        <v>136</v>
      </c>
      <c r="E19" s="164" t="s">
        <v>676</v>
      </c>
      <c r="F19" s="239">
        <v>44165</v>
      </c>
      <c r="G19" s="168" t="s">
        <v>792</v>
      </c>
      <c r="H19" s="242" t="s">
        <v>748</v>
      </c>
    </row>
    <row r="20" spans="1:9" s="153" customFormat="1" ht="75.75" customHeight="1" thickBot="1" x14ac:dyDescent="0.3">
      <c r="A20" s="245" t="s">
        <v>137</v>
      </c>
      <c r="B20" s="230" t="s">
        <v>53</v>
      </c>
      <c r="C20" s="173" t="s">
        <v>138</v>
      </c>
      <c r="D20" s="217" t="s">
        <v>139</v>
      </c>
      <c r="E20" s="103" t="s">
        <v>672</v>
      </c>
      <c r="F20" s="244">
        <v>44165</v>
      </c>
      <c r="G20" s="149" t="s">
        <v>781</v>
      </c>
      <c r="H20" s="260" t="s">
        <v>748</v>
      </c>
    </row>
  </sheetData>
  <mergeCells count="11">
    <mergeCell ref="A1:F1"/>
    <mergeCell ref="A2:F2"/>
    <mergeCell ref="A3:F3"/>
    <mergeCell ref="A4:F4"/>
    <mergeCell ref="A5:F5"/>
    <mergeCell ref="G6:H6"/>
    <mergeCell ref="B7:C7"/>
    <mergeCell ref="A8:A13"/>
    <mergeCell ref="A14:A16"/>
    <mergeCell ref="A17:A19"/>
    <mergeCell ref="A6:F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4"/>
  <sheetViews>
    <sheetView workbookViewId="0">
      <pane xSplit="2" ySplit="7" topLeftCell="F14" activePane="bottomRight" state="frozen"/>
      <selection pane="topRight" activeCell="C1" sqref="C1"/>
      <selection pane="bottomLeft" activeCell="A8" sqref="A8"/>
      <selection pane="bottomRight" activeCell="G16" sqref="G16"/>
    </sheetView>
  </sheetViews>
  <sheetFormatPr baseColWidth="10" defaultRowHeight="15" x14ac:dyDescent="0.25"/>
  <cols>
    <col min="1" max="1" width="38.7109375" customWidth="1"/>
    <col min="2" max="2" width="8" customWidth="1"/>
    <col min="3" max="5" width="32.7109375" customWidth="1"/>
    <col min="6" max="6" width="22.7109375" customWidth="1"/>
    <col min="7" max="7" width="55" customWidth="1"/>
    <col min="8" max="8" width="50.140625" customWidth="1"/>
  </cols>
  <sheetData>
    <row r="1" spans="1:8" x14ac:dyDescent="0.25">
      <c r="A1" s="385" t="s">
        <v>0</v>
      </c>
      <c r="B1" s="385"/>
      <c r="C1" s="385"/>
      <c r="D1" s="385"/>
      <c r="E1" s="385"/>
      <c r="F1" s="385"/>
    </row>
    <row r="2" spans="1:8" x14ac:dyDescent="0.25">
      <c r="A2" s="326" t="s">
        <v>17</v>
      </c>
      <c r="B2" s="327"/>
      <c r="C2" s="327"/>
      <c r="D2" s="327"/>
      <c r="E2" s="327"/>
      <c r="F2" s="327"/>
    </row>
    <row r="3" spans="1:8" x14ac:dyDescent="0.25">
      <c r="A3" s="326" t="s">
        <v>2</v>
      </c>
      <c r="B3" s="327"/>
      <c r="C3" s="327"/>
      <c r="D3" s="327"/>
      <c r="E3" s="327"/>
      <c r="F3" s="327"/>
    </row>
    <row r="4" spans="1:8" x14ac:dyDescent="0.25">
      <c r="A4" s="326" t="s">
        <v>3</v>
      </c>
      <c r="B4" s="327"/>
      <c r="C4" s="327"/>
      <c r="D4" s="327"/>
      <c r="E4" s="327"/>
      <c r="F4" s="327"/>
    </row>
    <row r="5" spans="1:8" ht="15.75" thickBot="1" x14ac:dyDescent="0.3">
      <c r="A5" s="379"/>
      <c r="B5" s="380"/>
      <c r="C5" s="380"/>
      <c r="D5" s="380"/>
      <c r="E5" s="380"/>
      <c r="F5" s="380"/>
    </row>
    <row r="6" spans="1:8" x14ac:dyDescent="0.25">
      <c r="A6" s="334" t="s">
        <v>141</v>
      </c>
      <c r="B6" s="375"/>
      <c r="C6" s="375"/>
      <c r="D6" s="375"/>
      <c r="E6" s="375"/>
      <c r="F6" s="386"/>
      <c r="G6" s="334" t="s">
        <v>741</v>
      </c>
      <c r="H6" s="335"/>
    </row>
    <row r="7" spans="1:8" x14ac:dyDescent="0.25">
      <c r="A7" s="41" t="s">
        <v>29</v>
      </c>
      <c r="B7" s="381" t="s">
        <v>103</v>
      </c>
      <c r="C7" s="381"/>
      <c r="D7" s="34" t="s">
        <v>31</v>
      </c>
      <c r="E7" s="34" t="s">
        <v>32</v>
      </c>
      <c r="F7" s="42" t="s">
        <v>33</v>
      </c>
      <c r="G7" s="140" t="s">
        <v>743</v>
      </c>
      <c r="H7" s="141" t="s">
        <v>742</v>
      </c>
    </row>
    <row r="8" spans="1:8" s="154" customFormat="1" ht="123.75" customHeight="1" x14ac:dyDescent="0.25">
      <c r="A8" s="382" t="s">
        <v>142</v>
      </c>
      <c r="B8" s="221" t="s">
        <v>35</v>
      </c>
      <c r="C8" s="204" t="s">
        <v>143</v>
      </c>
      <c r="D8" s="206" t="s">
        <v>144</v>
      </c>
      <c r="E8" s="204" t="s">
        <v>176</v>
      </c>
      <c r="F8" s="222">
        <v>43861</v>
      </c>
      <c r="G8" s="224" t="s">
        <v>775</v>
      </c>
      <c r="H8" s="225" t="s">
        <v>748</v>
      </c>
    </row>
    <row r="9" spans="1:8" s="154" customFormat="1" ht="53.25" customHeight="1" x14ac:dyDescent="0.25">
      <c r="A9" s="383"/>
      <c r="B9" s="221" t="s">
        <v>107</v>
      </c>
      <c r="C9" s="210" t="s">
        <v>145</v>
      </c>
      <c r="D9" s="189" t="s">
        <v>146</v>
      </c>
      <c r="E9" s="204" t="s">
        <v>176</v>
      </c>
      <c r="F9" s="222">
        <v>43889</v>
      </c>
      <c r="G9" s="224" t="s">
        <v>775</v>
      </c>
      <c r="H9" s="225" t="s">
        <v>748</v>
      </c>
    </row>
    <row r="10" spans="1:8" s="154" customFormat="1" ht="85.5" customHeight="1" x14ac:dyDescent="0.25">
      <c r="A10" s="234" t="s">
        <v>147</v>
      </c>
      <c r="B10" s="221" t="s">
        <v>40</v>
      </c>
      <c r="C10" s="226" t="s">
        <v>148</v>
      </c>
      <c r="D10" s="227" t="s">
        <v>149</v>
      </c>
      <c r="E10" s="204" t="s">
        <v>176</v>
      </c>
      <c r="F10" s="167">
        <v>44165</v>
      </c>
      <c r="G10" s="212" t="s">
        <v>796</v>
      </c>
      <c r="H10" s="186" t="s">
        <v>801</v>
      </c>
    </row>
    <row r="11" spans="1:8" s="154" customFormat="1" ht="122.25" customHeight="1" x14ac:dyDescent="0.25">
      <c r="A11" s="234" t="s">
        <v>150</v>
      </c>
      <c r="B11" s="221" t="s">
        <v>45</v>
      </c>
      <c r="C11" s="226" t="s">
        <v>151</v>
      </c>
      <c r="D11" s="166" t="s">
        <v>152</v>
      </c>
      <c r="E11" s="204" t="s">
        <v>176</v>
      </c>
      <c r="F11" s="228" t="s">
        <v>153</v>
      </c>
      <c r="G11" s="212" t="s">
        <v>797</v>
      </c>
      <c r="H11" s="186" t="s">
        <v>800</v>
      </c>
    </row>
    <row r="12" spans="1:8" s="153" customFormat="1" ht="78" customHeight="1" x14ac:dyDescent="0.25">
      <c r="A12" s="234" t="s">
        <v>154</v>
      </c>
      <c r="B12" s="221" t="s">
        <v>53</v>
      </c>
      <c r="C12" s="226" t="s">
        <v>155</v>
      </c>
      <c r="D12" s="227" t="s">
        <v>156</v>
      </c>
      <c r="E12" s="204" t="s">
        <v>176</v>
      </c>
      <c r="F12" s="228" t="s">
        <v>157</v>
      </c>
      <c r="G12" s="185" t="s">
        <v>793</v>
      </c>
      <c r="H12" s="186" t="s">
        <v>814</v>
      </c>
    </row>
    <row r="13" spans="1:8" s="153" customFormat="1" ht="38.25" customHeight="1" x14ac:dyDescent="0.25">
      <c r="A13" s="336" t="s">
        <v>158</v>
      </c>
      <c r="B13" s="221" t="s">
        <v>159</v>
      </c>
      <c r="C13" s="226" t="s">
        <v>160</v>
      </c>
      <c r="D13" s="227" t="s">
        <v>161</v>
      </c>
      <c r="E13" s="204" t="s">
        <v>176</v>
      </c>
      <c r="F13" s="167" t="s">
        <v>162</v>
      </c>
      <c r="G13" s="185" t="s">
        <v>794</v>
      </c>
      <c r="H13" s="229" t="s">
        <v>815</v>
      </c>
    </row>
    <row r="14" spans="1:8" s="153" customFormat="1" ht="67.5" customHeight="1" thickBot="1" x14ac:dyDescent="0.3">
      <c r="A14" s="384"/>
      <c r="B14" s="230" t="s">
        <v>163</v>
      </c>
      <c r="C14" s="197" t="s">
        <v>164</v>
      </c>
      <c r="D14" s="198" t="s">
        <v>165</v>
      </c>
      <c r="E14" s="231" t="s">
        <v>176</v>
      </c>
      <c r="F14" s="175">
        <v>44165</v>
      </c>
      <c r="G14" s="232" t="s">
        <v>795</v>
      </c>
      <c r="H14" s="233" t="s">
        <v>816</v>
      </c>
    </row>
  </sheetData>
  <mergeCells count="10">
    <mergeCell ref="G6:H6"/>
    <mergeCell ref="B7:C7"/>
    <mergeCell ref="A8:A9"/>
    <mergeCell ref="A13:A14"/>
    <mergeCell ref="A1:F1"/>
    <mergeCell ref="A2:F2"/>
    <mergeCell ref="A3:F3"/>
    <mergeCell ref="A4:F4"/>
    <mergeCell ref="A5:F5"/>
    <mergeCell ref="A6:F6"/>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80" zoomScaleNormal="80" workbookViewId="0">
      <pane xSplit="2" ySplit="7" topLeftCell="H8" activePane="bottomRight" state="frozen"/>
      <selection pane="topRight" activeCell="C1" sqref="C1"/>
      <selection pane="bottomLeft" activeCell="A8" sqref="A8"/>
      <selection pane="bottomRight" activeCell="H17" sqref="H17"/>
    </sheetView>
  </sheetViews>
  <sheetFormatPr baseColWidth="10" defaultRowHeight="15" x14ac:dyDescent="0.25"/>
  <cols>
    <col min="1" max="2" width="33.7109375" customWidth="1"/>
    <col min="3" max="3" width="31.7109375" customWidth="1"/>
    <col min="4" max="4" width="26.7109375" customWidth="1"/>
    <col min="5" max="5" width="21.28515625" customWidth="1"/>
    <col min="6" max="6" width="27.42578125" customWidth="1"/>
    <col min="8" max="8" width="83.85546875" customWidth="1"/>
    <col min="9" max="9" width="75.28515625" customWidth="1"/>
    <col min="10" max="16384" width="11.42578125" style="153"/>
  </cols>
  <sheetData>
    <row r="1" spans="1:9" x14ac:dyDescent="0.25">
      <c r="A1" s="385" t="s">
        <v>0</v>
      </c>
      <c r="B1" s="385"/>
      <c r="C1" s="385"/>
      <c r="D1" s="385"/>
      <c r="E1" s="385"/>
      <c r="F1" s="385"/>
      <c r="G1" s="385"/>
    </row>
    <row r="2" spans="1:9" x14ac:dyDescent="0.25">
      <c r="A2" s="327" t="s">
        <v>17</v>
      </c>
      <c r="B2" s="327"/>
      <c r="C2" s="327"/>
      <c r="D2" s="327"/>
      <c r="E2" s="327"/>
      <c r="F2" s="327"/>
      <c r="G2" s="327"/>
    </row>
    <row r="3" spans="1:9" x14ac:dyDescent="0.25">
      <c r="A3" s="327" t="s">
        <v>2</v>
      </c>
      <c r="B3" s="327"/>
      <c r="C3" s="327"/>
      <c r="D3" s="327"/>
      <c r="E3" s="327"/>
      <c r="F3" s="327"/>
      <c r="G3" s="327"/>
    </row>
    <row r="4" spans="1:9" x14ac:dyDescent="0.25">
      <c r="A4" s="327" t="s">
        <v>3</v>
      </c>
      <c r="B4" s="327"/>
      <c r="C4" s="327"/>
      <c r="D4" s="327"/>
      <c r="E4" s="327"/>
      <c r="F4" s="327"/>
      <c r="G4" s="327"/>
    </row>
    <row r="5" spans="1:9" ht="15.75" thickBot="1" x14ac:dyDescent="0.3">
      <c r="A5" s="327"/>
      <c r="B5" s="327"/>
      <c r="C5" s="327"/>
      <c r="D5" s="327"/>
      <c r="E5" s="327"/>
      <c r="F5" s="327"/>
      <c r="G5" s="327"/>
    </row>
    <row r="6" spans="1:9" x14ac:dyDescent="0.25">
      <c r="A6" s="388" t="s">
        <v>166</v>
      </c>
      <c r="B6" s="389"/>
      <c r="C6" s="390"/>
      <c r="D6" s="390"/>
      <c r="E6" s="390"/>
      <c r="F6" s="390"/>
      <c r="G6" s="391"/>
      <c r="H6" s="334" t="s">
        <v>741</v>
      </c>
      <c r="I6" s="335"/>
    </row>
    <row r="7" spans="1:9" ht="26.25" thickBot="1" x14ac:dyDescent="0.3">
      <c r="A7" s="43" t="s">
        <v>167</v>
      </c>
      <c r="B7" s="44" t="s">
        <v>103</v>
      </c>
      <c r="C7" s="44" t="s">
        <v>168</v>
      </c>
      <c r="D7" s="44" t="s">
        <v>169</v>
      </c>
      <c r="E7" s="44" t="s">
        <v>170</v>
      </c>
      <c r="F7" s="44" t="s">
        <v>77</v>
      </c>
      <c r="G7" s="45" t="s">
        <v>33</v>
      </c>
      <c r="H7" s="140" t="s">
        <v>743</v>
      </c>
      <c r="I7" s="141" t="s">
        <v>742</v>
      </c>
    </row>
    <row r="8" spans="1:9" s="154" customFormat="1" ht="123" customHeight="1" x14ac:dyDescent="0.25">
      <c r="A8" s="156" t="s">
        <v>171</v>
      </c>
      <c r="B8" s="204" t="s">
        <v>172</v>
      </c>
      <c r="C8" s="205" t="s">
        <v>173</v>
      </c>
      <c r="D8" s="206" t="s">
        <v>174</v>
      </c>
      <c r="E8" s="205" t="s">
        <v>175</v>
      </c>
      <c r="F8" s="204" t="s">
        <v>176</v>
      </c>
      <c r="G8" s="207">
        <v>43861</v>
      </c>
      <c r="H8" s="208" t="s">
        <v>775</v>
      </c>
      <c r="I8" s="209" t="s">
        <v>748</v>
      </c>
    </row>
    <row r="9" spans="1:9" s="154" customFormat="1" ht="141.75" customHeight="1" x14ac:dyDescent="0.25">
      <c r="A9" s="157" t="s">
        <v>177</v>
      </c>
      <c r="B9" s="210" t="s">
        <v>178</v>
      </c>
      <c r="C9" s="211" t="s">
        <v>179</v>
      </c>
      <c r="D9" s="189" t="s">
        <v>180</v>
      </c>
      <c r="E9" s="211" t="s">
        <v>181</v>
      </c>
      <c r="F9" s="210" t="s">
        <v>176</v>
      </c>
      <c r="G9" s="167">
        <v>43889</v>
      </c>
      <c r="H9" s="213" t="s">
        <v>826</v>
      </c>
      <c r="I9" s="214" t="s">
        <v>827</v>
      </c>
    </row>
    <row r="10" spans="1:9" s="154" customFormat="1" ht="202.5" customHeight="1" x14ac:dyDescent="0.25">
      <c r="A10" s="387" t="s">
        <v>182</v>
      </c>
      <c r="B10" s="210" t="s">
        <v>183</v>
      </c>
      <c r="C10" s="211" t="s">
        <v>184</v>
      </c>
      <c r="D10" s="189" t="s">
        <v>185</v>
      </c>
      <c r="E10" s="211" t="s">
        <v>186</v>
      </c>
      <c r="F10" s="210" t="s">
        <v>187</v>
      </c>
      <c r="G10" s="167">
        <v>44165</v>
      </c>
      <c r="H10" s="215" t="s">
        <v>803</v>
      </c>
      <c r="I10" s="216" t="s">
        <v>828</v>
      </c>
    </row>
    <row r="11" spans="1:9" s="154" customFormat="1" ht="125.25" customHeight="1" x14ac:dyDescent="0.25">
      <c r="A11" s="373"/>
      <c r="B11" s="164" t="s">
        <v>188</v>
      </c>
      <c r="C11" s="211" t="s">
        <v>189</v>
      </c>
      <c r="D11" s="189" t="s">
        <v>190</v>
      </c>
      <c r="E11" s="211" t="s">
        <v>191</v>
      </c>
      <c r="F11" s="210" t="s">
        <v>192</v>
      </c>
      <c r="G11" s="167">
        <v>44165</v>
      </c>
      <c r="H11" s="261" t="s">
        <v>802</v>
      </c>
      <c r="I11" s="242" t="s">
        <v>817</v>
      </c>
    </row>
    <row r="12" spans="1:9" ht="99.95" customHeight="1" x14ac:dyDescent="0.25">
      <c r="A12" s="157" t="s">
        <v>193</v>
      </c>
      <c r="B12" s="210" t="s">
        <v>194</v>
      </c>
      <c r="C12" s="165" t="s">
        <v>195</v>
      </c>
      <c r="D12" s="189" t="s">
        <v>196</v>
      </c>
      <c r="E12" s="187" t="s">
        <v>197</v>
      </c>
      <c r="F12" s="210" t="s">
        <v>176</v>
      </c>
      <c r="G12" s="167">
        <v>44165</v>
      </c>
      <c r="H12" s="212" t="s">
        <v>804</v>
      </c>
      <c r="I12" s="186" t="s">
        <v>748</v>
      </c>
    </row>
    <row r="13" spans="1:9" s="154" customFormat="1" ht="69" customHeight="1" thickBot="1" x14ac:dyDescent="0.3">
      <c r="A13" s="220" t="s">
        <v>198</v>
      </c>
      <c r="B13" s="103" t="s">
        <v>199</v>
      </c>
      <c r="C13" s="196" t="s">
        <v>200</v>
      </c>
      <c r="D13" s="217" t="s">
        <v>201</v>
      </c>
      <c r="E13" s="196" t="s">
        <v>202</v>
      </c>
      <c r="F13" s="103" t="s">
        <v>176</v>
      </c>
      <c r="G13" s="175">
        <v>44165</v>
      </c>
      <c r="H13" s="218" t="s">
        <v>805</v>
      </c>
      <c r="I13" s="219" t="s">
        <v>818</v>
      </c>
    </row>
  </sheetData>
  <mergeCells count="8">
    <mergeCell ref="H6:I6"/>
    <mergeCell ref="A10:A11"/>
    <mergeCell ref="A1:G1"/>
    <mergeCell ref="A2:G2"/>
    <mergeCell ref="A3:G3"/>
    <mergeCell ref="A4:G4"/>
    <mergeCell ref="A5:G5"/>
    <mergeCell ref="A6:G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3"/>
  <sheetViews>
    <sheetView zoomScale="90" zoomScaleNormal="90" workbookViewId="0">
      <pane xSplit="3" ySplit="7" topLeftCell="L8" activePane="bottomRight" state="frozen"/>
      <selection pane="topRight" activeCell="D1" sqref="D1"/>
      <selection pane="bottomLeft" activeCell="A8" sqref="A8"/>
      <selection pane="bottomRight" activeCell="L6" sqref="L6:M6"/>
    </sheetView>
  </sheetViews>
  <sheetFormatPr baseColWidth="10" defaultRowHeight="15" x14ac:dyDescent="0.25"/>
  <cols>
    <col min="1" max="1" width="33.85546875" customWidth="1"/>
    <col min="2" max="2" width="6.140625" customWidth="1"/>
    <col min="3" max="3" width="27.42578125" customWidth="1"/>
    <col min="4" max="4" width="19.42578125" customWidth="1"/>
    <col min="5" max="5" width="18" customWidth="1"/>
    <col min="6" max="6" width="28" customWidth="1"/>
    <col min="7" max="7" width="18.7109375" customWidth="1"/>
    <col min="8" max="8" width="30.42578125" customWidth="1"/>
    <col min="9" max="10" width="18.7109375" customWidth="1"/>
    <col min="11" max="11" width="23.85546875" customWidth="1"/>
    <col min="12" max="12" width="69.42578125" customWidth="1"/>
    <col min="13" max="13" width="92.85546875" customWidth="1"/>
  </cols>
  <sheetData>
    <row r="1" spans="1:13" x14ac:dyDescent="0.25">
      <c r="A1" s="385" t="s">
        <v>0</v>
      </c>
      <c r="B1" s="385"/>
      <c r="C1" s="385"/>
      <c r="D1" s="385"/>
      <c r="E1" s="385"/>
      <c r="F1" s="385"/>
      <c r="G1" s="385"/>
      <c r="H1" s="148"/>
      <c r="I1" s="148"/>
      <c r="J1" s="148"/>
      <c r="K1" s="148"/>
    </row>
    <row r="2" spans="1:13" x14ac:dyDescent="0.25">
      <c r="A2" s="326" t="s">
        <v>17</v>
      </c>
      <c r="B2" s="327"/>
      <c r="C2" s="327"/>
      <c r="D2" s="327"/>
      <c r="E2" s="327"/>
      <c r="F2" s="327"/>
      <c r="G2" s="327"/>
      <c r="H2" s="146"/>
      <c r="I2" s="146"/>
      <c r="J2" s="146"/>
      <c r="K2" s="146"/>
    </row>
    <row r="3" spans="1:13" x14ac:dyDescent="0.25">
      <c r="A3" s="326" t="s">
        <v>2</v>
      </c>
      <c r="B3" s="327"/>
      <c r="C3" s="327"/>
      <c r="D3" s="327"/>
      <c r="E3" s="327"/>
      <c r="F3" s="327"/>
      <c r="G3" s="327"/>
      <c r="H3" s="146"/>
      <c r="I3" s="146"/>
      <c r="J3" s="146"/>
      <c r="K3" s="146"/>
    </row>
    <row r="4" spans="1:13" x14ac:dyDescent="0.25">
      <c r="A4" s="326" t="s">
        <v>3</v>
      </c>
      <c r="B4" s="327"/>
      <c r="C4" s="327"/>
      <c r="D4" s="327"/>
      <c r="E4" s="327"/>
      <c r="F4" s="327"/>
      <c r="G4" s="327"/>
      <c r="H4" s="146"/>
      <c r="I4" s="146"/>
      <c r="J4" s="146"/>
      <c r="K4" s="146"/>
    </row>
    <row r="5" spans="1:13" ht="15.75" thickBot="1" x14ac:dyDescent="0.3">
      <c r="A5" s="379"/>
      <c r="B5" s="380"/>
      <c r="C5" s="380"/>
      <c r="D5" s="380"/>
      <c r="E5" s="380"/>
      <c r="F5" s="380"/>
      <c r="G5" s="380"/>
      <c r="H5" s="147"/>
      <c r="I5" s="147"/>
      <c r="J5" s="147"/>
      <c r="K5" s="147"/>
    </row>
    <row r="6" spans="1:13" ht="15.75" thickBot="1" x14ac:dyDescent="0.3">
      <c r="A6" s="392" t="s">
        <v>203</v>
      </c>
      <c r="B6" s="393"/>
      <c r="C6" s="393"/>
      <c r="D6" s="393"/>
      <c r="E6" s="393"/>
      <c r="F6" s="393"/>
      <c r="G6" s="394"/>
      <c r="H6" s="399" t="s">
        <v>744</v>
      </c>
      <c r="I6" s="400"/>
      <c r="J6" s="400"/>
      <c r="K6" s="401"/>
      <c r="L6" s="334" t="s">
        <v>741</v>
      </c>
      <c r="M6" s="335"/>
    </row>
    <row r="7" spans="1:13" ht="51.75" thickBot="1" x14ac:dyDescent="0.3">
      <c r="A7" s="46" t="s">
        <v>29</v>
      </c>
      <c r="B7" s="398" t="s">
        <v>30</v>
      </c>
      <c r="C7" s="398"/>
      <c r="D7" s="47" t="s">
        <v>31</v>
      </c>
      <c r="E7" s="47" t="s">
        <v>204</v>
      </c>
      <c r="F7" s="47" t="s">
        <v>32</v>
      </c>
      <c r="G7" s="145" t="s">
        <v>33</v>
      </c>
      <c r="H7" s="151" t="s">
        <v>745</v>
      </c>
      <c r="I7" s="151" t="s">
        <v>742</v>
      </c>
      <c r="J7" s="152" t="s">
        <v>746</v>
      </c>
      <c r="K7" s="152" t="s">
        <v>747</v>
      </c>
      <c r="L7" s="140" t="s">
        <v>743</v>
      </c>
      <c r="M7" s="141" t="s">
        <v>742</v>
      </c>
    </row>
    <row r="8" spans="1:13" s="153" customFormat="1" ht="166.5" customHeight="1" x14ac:dyDescent="0.25">
      <c r="A8" s="201" t="s">
        <v>205</v>
      </c>
      <c r="B8" s="165" t="s">
        <v>35</v>
      </c>
      <c r="C8" s="164" t="s">
        <v>206</v>
      </c>
      <c r="D8" s="166" t="s">
        <v>207</v>
      </c>
      <c r="E8" s="165" t="s">
        <v>208</v>
      </c>
      <c r="F8" s="164" t="s">
        <v>229</v>
      </c>
      <c r="G8" s="178" t="s">
        <v>209</v>
      </c>
      <c r="H8" s="179" t="s">
        <v>754</v>
      </c>
      <c r="I8" s="180" t="s">
        <v>755</v>
      </c>
      <c r="J8" s="181">
        <v>0.33</v>
      </c>
      <c r="K8" s="182" t="s">
        <v>761</v>
      </c>
      <c r="L8" s="163" t="s">
        <v>765</v>
      </c>
      <c r="M8" s="162" t="s">
        <v>770</v>
      </c>
    </row>
    <row r="9" spans="1:13" s="153" customFormat="1" ht="75" customHeight="1" x14ac:dyDescent="0.25">
      <c r="A9" s="201" t="s">
        <v>210</v>
      </c>
      <c r="B9" s="165" t="s">
        <v>40</v>
      </c>
      <c r="C9" s="164" t="s">
        <v>155</v>
      </c>
      <c r="D9" s="166" t="s">
        <v>211</v>
      </c>
      <c r="E9" s="165" t="s">
        <v>212</v>
      </c>
      <c r="F9" s="164" t="s">
        <v>230</v>
      </c>
      <c r="G9" s="178" t="s">
        <v>157</v>
      </c>
      <c r="H9" s="183" t="s">
        <v>752</v>
      </c>
      <c r="I9" s="158" t="s">
        <v>753</v>
      </c>
      <c r="J9" s="159">
        <v>0.25</v>
      </c>
      <c r="K9" s="184" t="s">
        <v>756</v>
      </c>
      <c r="L9" s="185" t="s">
        <v>793</v>
      </c>
      <c r="M9" s="186" t="s">
        <v>806</v>
      </c>
    </row>
    <row r="10" spans="1:13" s="153" customFormat="1" ht="158.25" customHeight="1" x14ac:dyDescent="0.25">
      <c r="A10" s="382" t="s">
        <v>213</v>
      </c>
      <c r="B10" s="187" t="s">
        <v>45</v>
      </c>
      <c r="C10" s="164" t="s">
        <v>214</v>
      </c>
      <c r="D10" s="166" t="s">
        <v>215</v>
      </c>
      <c r="E10" s="165" t="s">
        <v>216</v>
      </c>
      <c r="F10" s="164" t="s">
        <v>231</v>
      </c>
      <c r="G10" s="188">
        <v>44012</v>
      </c>
      <c r="H10" s="402" t="s">
        <v>757</v>
      </c>
      <c r="I10" s="395" t="s">
        <v>758</v>
      </c>
      <c r="J10" s="396" t="s">
        <v>749</v>
      </c>
      <c r="K10" s="397" t="s">
        <v>762</v>
      </c>
      <c r="L10" s="262" t="s">
        <v>785</v>
      </c>
      <c r="M10" s="263" t="s">
        <v>771</v>
      </c>
    </row>
    <row r="11" spans="1:13" s="153" customFormat="1" ht="110.25" customHeight="1" x14ac:dyDescent="0.25">
      <c r="A11" s="383"/>
      <c r="B11" s="189" t="s">
        <v>48</v>
      </c>
      <c r="C11" s="164" t="s">
        <v>218</v>
      </c>
      <c r="D11" s="189" t="s">
        <v>219</v>
      </c>
      <c r="E11" s="189" t="s">
        <v>220</v>
      </c>
      <c r="F11" s="164" t="s">
        <v>217</v>
      </c>
      <c r="G11" s="188">
        <v>44073</v>
      </c>
      <c r="H11" s="402"/>
      <c r="I11" s="395"/>
      <c r="J11" s="396"/>
      <c r="K11" s="397"/>
      <c r="L11" s="163" t="s">
        <v>772</v>
      </c>
      <c r="M11" s="263" t="s">
        <v>773</v>
      </c>
    </row>
    <row r="12" spans="1:13" s="153" customFormat="1" ht="75" customHeight="1" x14ac:dyDescent="0.25">
      <c r="A12" s="202" t="s">
        <v>221</v>
      </c>
      <c r="B12" s="191" t="s">
        <v>53</v>
      </c>
      <c r="C12" s="192" t="s">
        <v>222</v>
      </c>
      <c r="D12" s="191" t="s">
        <v>223</v>
      </c>
      <c r="E12" s="191" t="s">
        <v>224</v>
      </c>
      <c r="F12" s="192" t="s">
        <v>681</v>
      </c>
      <c r="G12" s="193">
        <v>44012</v>
      </c>
      <c r="H12" s="161"/>
      <c r="I12" s="190"/>
      <c r="J12" s="194"/>
      <c r="K12" s="195"/>
      <c r="L12" s="262" t="s">
        <v>774</v>
      </c>
      <c r="M12" s="263" t="s">
        <v>808</v>
      </c>
    </row>
    <row r="13" spans="1:13" s="154" customFormat="1" ht="84" customHeight="1" thickBot="1" x14ac:dyDescent="0.3">
      <c r="A13" s="203" t="s">
        <v>225</v>
      </c>
      <c r="B13" s="196" t="s">
        <v>159</v>
      </c>
      <c r="C13" s="197" t="s">
        <v>226</v>
      </c>
      <c r="D13" s="198" t="s">
        <v>227</v>
      </c>
      <c r="E13" s="196" t="s">
        <v>228</v>
      </c>
      <c r="F13" s="173" t="s">
        <v>230</v>
      </c>
      <c r="G13" s="139" t="s">
        <v>157</v>
      </c>
      <c r="H13" s="149" t="s">
        <v>759</v>
      </c>
      <c r="I13" s="196" t="s">
        <v>760</v>
      </c>
      <c r="J13" s="199">
        <v>0.25</v>
      </c>
      <c r="K13" s="150" t="s">
        <v>763</v>
      </c>
      <c r="L13" s="200" t="s">
        <v>807</v>
      </c>
      <c r="M13" s="264" t="s">
        <v>809</v>
      </c>
    </row>
  </sheetData>
  <mergeCells count="14">
    <mergeCell ref="I10:I11"/>
    <mergeCell ref="J10:J11"/>
    <mergeCell ref="K10:K11"/>
    <mergeCell ref="L6:M6"/>
    <mergeCell ref="B7:C7"/>
    <mergeCell ref="H6:K6"/>
    <mergeCell ref="H10:H11"/>
    <mergeCell ref="A10:A11"/>
    <mergeCell ref="A1:G1"/>
    <mergeCell ref="A2:G2"/>
    <mergeCell ref="A3:G3"/>
    <mergeCell ref="A4:G4"/>
    <mergeCell ref="A5:G5"/>
    <mergeCell ref="A6:G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Índice</vt:lpstr>
      <vt:lpstr>Control Cambios</vt:lpstr>
      <vt:lpstr>Objetivos</vt:lpstr>
      <vt:lpstr>1.Gestión Riesgo de Corrupción</vt:lpstr>
      <vt:lpstr>2. Racionalización de Trámites</vt:lpstr>
      <vt:lpstr>3. Rendición de Cuentas</vt:lpstr>
      <vt:lpstr>4. Servicio al ciudadano</vt:lpstr>
      <vt:lpstr>5. Estrategia Participación</vt:lpstr>
      <vt:lpstr> 6. Transparencia y Acceso Info</vt:lpstr>
      <vt:lpstr>7. Iniciativas Adicionales</vt:lpstr>
      <vt:lpstr>8. Mapa de Riesgos</vt:lpstr>
      <vt:lpstr>MapadeCalor (2)</vt:lpstr>
      <vt:lpstr>Instr. Mapa Riesgos</vt:lpstr>
      <vt:lpstr>MapadeCalor</vt:lpstr>
      <vt:lpstr>'8. Mapa de Riesgos'!Títulos_a_imprimir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ovrod</dc:creator>
  <cp:lastModifiedBy>Usuario de Windows</cp:lastModifiedBy>
  <dcterms:created xsi:type="dcterms:W3CDTF">2020-07-31T13:56:24Z</dcterms:created>
  <dcterms:modified xsi:type="dcterms:W3CDTF">2021-01-29T20:57:18Z</dcterms:modified>
</cp:coreProperties>
</file>