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16815" windowHeight="7095" firstSheet="9" activeTab="10"/>
  </bookViews>
  <sheets>
    <sheet name="Índice" sheetId="1" r:id="rId1"/>
    <sheet name="Control Cambios" sheetId="2" r:id="rId2"/>
    <sheet name="Objetivos" sheetId="3" r:id="rId3"/>
    <sheet name="1. Gestión Riesgo de Corrupción" sheetId="4" r:id="rId4"/>
    <sheet name="2. Racionalización de Trámites" sheetId="5" r:id="rId5"/>
    <sheet name="3. Rendición de Cuentas" sheetId="6" r:id="rId6"/>
    <sheet name="4. Servicio al ciudadano" sheetId="7" r:id="rId7"/>
    <sheet name="5. Estrategia Participación" sheetId="8" r:id="rId8"/>
    <sheet name=" 6. Transparencia y Acceso Info" sheetId="9" r:id="rId9"/>
    <sheet name="7. Iniciativas Adicionales" sheetId="10" r:id="rId10"/>
    <sheet name="8. Mapa de Riesgos " sheetId="13" r:id="rId11"/>
    <sheet name="MapadeCalor" sheetId="12" state="hidden" r:id="rId12"/>
  </sheets>
  <externalReferences>
    <externalReference r:id="rId13"/>
  </externalReferences>
  <definedNames>
    <definedName name="A_Obj1">#REF!</definedName>
    <definedName name="A_Obj2">#REF!</definedName>
    <definedName name="A_Obj3">#REF!</definedName>
    <definedName name="A_Obj4">#REF!</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#REF!</definedName>
  </definedNames>
  <calcPr calcId="162913"/>
  <extLst>
    <ext uri="GoogleSheetsCustomDataVersion1">
      <go:sheetsCustomData xmlns:go="http://customooxmlschemas.google.com/" r:id="rId16" roundtripDataSignature="AMtx7miJTySMybnb5Gq9yAtn9D79C6PydA=="/>
    </ext>
  </extLst>
</workbook>
</file>

<file path=xl/calcChain.xml><?xml version="1.0" encoding="utf-8"?>
<calcChain xmlns="http://schemas.openxmlformats.org/spreadsheetml/2006/main">
  <c r="AA87" i="13" l="1"/>
  <c r="Z87" i="13"/>
  <c r="AB87" i="13" s="1"/>
  <c r="AB86" i="13"/>
  <c r="AA86" i="13"/>
  <c r="AC86" i="13" s="1"/>
  <c r="Z86" i="13"/>
  <c r="AA85" i="13"/>
  <c r="AC85" i="13" s="1"/>
  <c r="Z85" i="13"/>
  <c r="V85" i="13"/>
  <c r="T85" i="13"/>
  <c r="U85" i="13" s="1"/>
  <c r="J85" i="13"/>
  <c r="I85" i="13"/>
  <c r="AA84" i="13"/>
  <c r="Z84" i="13"/>
  <c r="AB84" i="13" s="1"/>
  <c r="V84" i="13"/>
  <c r="S84" i="13"/>
  <c r="R84" i="13"/>
  <c r="Q84" i="13"/>
  <c r="T84" i="13" s="1"/>
  <c r="U84" i="13" s="1"/>
  <c r="L84" i="13"/>
  <c r="K84" i="13"/>
  <c r="AC83" i="13"/>
  <c r="AB83" i="13"/>
  <c r="AA83" i="13"/>
  <c r="Z83" i="13"/>
  <c r="V83" i="13"/>
  <c r="S83" i="13"/>
  <c r="R83" i="13"/>
  <c r="Q83" i="13"/>
  <c r="T83" i="13" s="1"/>
  <c r="U83" i="13" s="1"/>
  <c r="L83" i="13"/>
  <c r="K83" i="13"/>
  <c r="AA82" i="13"/>
  <c r="Z82" i="13"/>
  <c r="V82" i="13"/>
  <c r="S82" i="13"/>
  <c r="R82" i="13"/>
  <c r="Q82" i="13"/>
  <c r="J82" i="13"/>
  <c r="L82" i="13" s="1"/>
  <c r="I82" i="13"/>
  <c r="AA81" i="13"/>
  <c r="Z81" i="13"/>
  <c r="V81" i="13"/>
  <c r="T81" i="13"/>
  <c r="U81" i="13" s="1"/>
  <c r="S81" i="13"/>
  <c r="R81" i="13"/>
  <c r="Q81" i="13"/>
  <c r="J81" i="13"/>
  <c r="L81" i="13" s="1"/>
  <c r="I81" i="13"/>
  <c r="AB80" i="13"/>
  <c r="AA80" i="13"/>
  <c r="AC80" i="13" s="1"/>
  <c r="Z80" i="13"/>
  <c r="V80" i="13"/>
  <c r="S80" i="13"/>
  <c r="R80" i="13"/>
  <c r="Q80" i="13"/>
  <c r="T80" i="13" s="1"/>
  <c r="U80" i="13" s="1"/>
  <c r="J80" i="13"/>
  <c r="I80" i="13"/>
  <c r="K80" i="13" s="1"/>
  <c r="AA79" i="13"/>
  <c r="Z79" i="13"/>
  <c r="V79" i="13"/>
  <c r="S79" i="13"/>
  <c r="R79" i="13"/>
  <c r="T79" i="13" s="1"/>
  <c r="U79" i="13" s="1"/>
  <c r="Q79" i="13"/>
  <c r="J79" i="13"/>
  <c r="I79" i="13"/>
  <c r="AB78" i="13"/>
  <c r="AA78" i="13"/>
  <c r="Z78" i="13"/>
  <c r="AC78" i="13" s="1"/>
  <c r="V78" i="13"/>
  <c r="S78" i="13"/>
  <c r="R78" i="13"/>
  <c r="Q78" i="13"/>
  <c r="K78" i="13"/>
  <c r="J78" i="13"/>
  <c r="L78" i="13" s="1"/>
  <c r="I78" i="13"/>
  <c r="AB77" i="13"/>
  <c r="AA77" i="13"/>
  <c r="AC77" i="13" s="1"/>
  <c r="Z77" i="13"/>
  <c r="V77" i="13"/>
  <c r="S77" i="13"/>
  <c r="R77" i="13"/>
  <c r="Q77" i="13"/>
  <c r="T77" i="13" s="1"/>
  <c r="U77" i="13" s="1"/>
  <c r="L77" i="13"/>
  <c r="J77" i="13"/>
  <c r="I77" i="13"/>
  <c r="AB76" i="13"/>
  <c r="AA76" i="13"/>
  <c r="AC76" i="13" s="1"/>
  <c r="Z76" i="13"/>
  <c r="V76" i="13"/>
  <c r="S76" i="13"/>
  <c r="R76" i="13"/>
  <c r="Q76" i="13"/>
  <c r="T76" i="13" s="1"/>
  <c r="U76" i="13" s="1"/>
  <c r="J76" i="13"/>
  <c r="I76" i="13"/>
  <c r="AA75" i="13"/>
  <c r="Z75" i="13"/>
  <c r="AB75" i="13" s="1"/>
  <c r="V75" i="13"/>
  <c r="S75" i="13"/>
  <c r="R75" i="13"/>
  <c r="T75" i="13" s="1"/>
  <c r="U75" i="13" s="1"/>
  <c r="Q75" i="13"/>
  <c r="J75" i="13"/>
  <c r="L75" i="13" s="1"/>
  <c r="I75" i="13"/>
  <c r="AC74" i="13"/>
  <c r="AB74" i="13"/>
  <c r="AA74" i="13"/>
  <c r="Z74" i="13"/>
  <c r="V74" i="13"/>
  <c r="S74" i="13"/>
  <c r="R74" i="13"/>
  <c r="Q74" i="13"/>
  <c r="T74" i="13" s="1"/>
  <c r="U74" i="13" s="1"/>
  <c r="K74" i="13"/>
  <c r="J74" i="13"/>
  <c r="L74" i="13" s="1"/>
  <c r="I74" i="13"/>
  <c r="AC73" i="13"/>
  <c r="AB73" i="13"/>
  <c r="AA73" i="13"/>
  <c r="Z73" i="13"/>
  <c r="V73" i="13"/>
  <c r="S73" i="13"/>
  <c r="R73" i="13"/>
  <c r="Q73" i="13"/>
  <c r="T73" i="13" s="1"/>
  <c r="U73" i="13" s="1"/>
  <c r="J73" i="13"/>
  <c r="I73" i="13"/>
  <c r="AA72" i="13"/>
  <c r="Z72" i="13"/>
  <c r="AB72" i="13" s="1"/>
  <c r="V72" i="13"/>
  <c r="S72" i="13"/>
  <c r="R72" i="13"/>
  <c r="Q72" i="13"/>
  <c r="K72" i="13"/>
  <c r="J72" i="13"/>
  <c r="I72" i="13"/>
  <c r="L72" i="13" s="1"/>
  <c r="AA71" i="13"/>
  <c r="AC71" i="13" s="1"/>
  <c r="Z71" i="13"/>
  <c r="V71" i="13"/>
  <c r="S71" i="13"/>
  <c r="T71" i="13" s="1"/>
  <c r="U71" i="13" s="1"/>
  <c r="R71" i="13"/>
  <c r="Q71" i="13"/>
  <c r="L71" i="13"/>
  <c r="K71" i="13"/>
  <c r="J71" i="13"/>
  <c r="I71" i="13"/>
  <c r="AA70" i="13"/>
  <c r="Z70" i="13"/>
  <c r="AB70" i="13" s="1"/>
  <c r="V70" i="13"/>
  <c r="S70" i="13"/>
  <c r="R70" i="13"/>
  <c r="Q70" i="13"/>
  <c r="T70" i="13" s="1"/>
  <c r="U70" i="13" s="1"/>
  <c r="J70" i="13"/>
  <c r="I70" i="13"/>
  <c r="K70" i="13" s="1"/>
  <c r="AC69" i="13"/>
  <c r="AB69" i="13"/>
  <c r="AA69" i="13"/>
  <c r="Z69" i="13"/>
  <c r="V69" i="13"/>
  <c r="S69" i="13"/>
  <c r="R69" i="13"/>
  <c r="Q69" i="13"/>
  <c r="J69" i="13"/>
  <c r="I69" i="13"/>
  <c r="K69" i="13" s="1"/>
  <c r="AA68" i="13"/>
  <c r="AC68" i="13" s="1"/>
  <c r="Z68" i="13"/>
  <c r="V68" i="13"/>
  <c r="T68" i="13"/>
  <c r="U68" i="13" s="1"/>
  <c r="S68" i="13"/>
  <c r="R68" i="13"/>
  <c r="Q68" i="13"/>
  <c r="L68" i="13"/>
  <c r="K68" i="13"/>
  <c r="J68" i="13"/>
  <c r="I68" i="13"/>
  <c r="AC67" i="13"/>
  <c r="AA67" i="13"/>
  <c r="Z67" i="13"/>
  <c r="V67" i="13"/>
  <c r="T67" i="13"/>
  <c r="U67" i="13" s="1"/>
  <c r="S67" i="13"/>
  <c r="R67" i="13"/>
  <c r="Q67" i="13"/>
  <c r="L67" i="13"/>
  <c r="K67" i="13"/>
  <c r="J67" i="13"/>
  <c r="I67" i="13"/>
  <c r="AA66" i="13"/>
  <c r="Z66" i="13"/>
  <c r="V66" i="13"/>
  <c r="S66" i="13"/>
  <c r="R66" i="13"/>
  <c r="Q66" i="13"/>
  <c r="J66" i="13"/>
  <c r="L66" i="13" s="1"/>
  <c r="I66" i="13"/>
  <c r="AA65" i="13"/>
  <c r="Z65" i="13"/>
  <c r="V65" i="13"/>
  <c r="T65" i="13"/>
  <c r="U65" i="13" s="1"/>
  <c r="S65" i="13"/>
  <c r="R65" i="13"/>
  <c r="Q65" i="13"/>
  <c r="L65" i="13"/>
  <c r="J65" i="13"/>
  <c r="I65" i="13"/>
  <c r="AB64" i="13"/>
  <c r="AA64" i="13"/>
  <c r="AC64" i="13" s="1"/>
  <c r="Z64" i="13"/>
  <c r="V64" i="13"/>
  <c r="S64" i="13"/>
  <c r="R64" i="13"/>
  <c r="Q64" i="13"/>
  <c r="T64" i="13" s="1"/>
  <c r="U64" i="13" s="1"/>
  <c r="J64" i="13"/>
  <c r="I64" i="13"/>
  <c r="K64" i="13" s="1"/>
  <c r="AA63" i="13"/>
  <c r="Z63" i="13"/>
  <c r="V63" i="13"/>
  <c r="S63" i="13"/>
  <c r="R63" i="13"/>
  <c r="T63" i="13" s="1"/>
  <c r="U63" i="13" s="1"/>
  <c r="Q63" i="13"/>
  <c r="J63" i="13"/>
  <c r="I63" i="13"/>
  <c r="AB62" i="13"/>
  <c r="AA62" i="13"/>
  <c r="Z62" i="13"/>
  <c r="AC62" i="13" s="1"/>
  <c r="V62" i="13"/>
  <c r="S62" i="13"/>
  <c r="R62" i="13"/>
  <c r="Q62" i="13"/>
  <c r="K62" i="13"/>
  <c r="J62" i="13"/>
  <c r="L62" i="13" s="1"/>
  <c r="I62" i="13"/>
  <c r="AB61" i="13"/>
  <c r="AA61" i="13"/>
  <c r="AC61" i="13" s="1"/>
  <c r="Z61" i="13"/>
  <c r="V61" i="13"/>
  <c r="S61" i="13"/>
  <c r="R61" i="13"/>
  <c r="Q61" i="13"/>
  <c r="T61" i="13" s="1"/>
  <c r="U61" i="13" s="1"/>
  <c r="L61" i="13"/>
  <c r="J61" i="13"/>
  <c r="I61" i="13"/>
  <c r="AB60" i="13"/>
  <c r="AA60" i="13"/>
  <c r="AC60" i="13" s="1"/>
  <c r="Z60" i="13"/>
  <c r="V60" i="13"/>
  <c r="S60" i="13"/>
  <c r="R60" i="13"/>
  <c r="Q60" i="13"/>
  <c r="T60" i="13" s="1"/>
  <c r="U60" i="13" s="1"/>
  <c r="J60" i="13"/>
  <c r="I60" i="13"/>
  <c r="AA59" i="13"/>
  <c r="Z59" i="13"/>
  <c r="AB59" i="13" s="1"/>
  <c r="V59" i="13"/>
  <c r="S59" i="13"/>
  <c r="R59" i="13"/>
  <c r="T59" i="13" s="1"/>
  <c r="U59" i="13" s="1"/>
  <c r="Q59" i="13"/>
  <c r="K59" i="13"/>
  <c r="J59" i="13"/>
  <c r="L59" i="13" s="1"/>
  <c r="I59" i="13"/>
  <c r="AB58" i="13"/>
  <c r="AA58" i="13"/>
  <c r="Z58" i="13"/>
  <c r="V58" i="13"/>
  <c r="S58" i="13"/>
  <c r="R58" i="13"/>
  <c r="Q58" i="13"/>
  <c r="T58" i="13" s="1"/>
  <c r="U58" i="13" s="1"/>
  <c r="L58" i="13"/>
  <c r="J58" i="13"/>
  <c r="I58" i="13"/>
  <c r="AB57" i="13"/>
  <c r="AA57" i="13"/>
  <c r="AC57" i="13" s="1"/>
  <c r="Z57" i="13"/>
  <c r="V57" i="13"/>
  <c r="S57" i="13"/>
  <c r="R57" i="13"/>
  <c r="Q57" i="13"/>
  <c r="T57" i="13" s="1"/>
  <c r="U57" i="13" s="1"/>
  <c r="J57" i="13"/>
  <c r="I57" i="13"/>
  <c r="AA56" i="13"/>
  <c r="Z56" i="13"/>
  <c r="AB56" i="13" s="1"/>
  <c r="V56" i="13"/>
  <c r="S56" i="13"/>
  <c r="R56" i="13"/>
  <c r="T56" i="13" s="1"/>
  <c r="U56" i="13" s="1"/>
  <c r="Q56" i="13"/>
  <c r="K56" i="13"/>
  <c r="J56" i="13"/>
  <c r="L56" i="13" s="1"/>
  <c r="I56" i="13"/>
  <c r="AC55" i="13"/>
  <c r="AB55" i="13"/>
  <c r="AA55" i="13"/>
  <c r="Z55" i="13"/>
  <c r="V55" i="13"/>
  <c r="S55" i="13"/>
  <c r="R55" i="13"/>
  <c r="Q55" i="13"/>
  <c r="T55" i="13" s="1"/>
  <c r="U55" i="13" s="1"/>
  <c r="K55" i="13"/>
  <c r="J55" i="13"/>
  <c r="L55" i="13" s="1"/>
  <c r="I55" i="13"/>
  <c r="AC54" i="13"/>
  <c r="AB54" i="13"/>
  <c r="AA54" i="13"/>
  <c r="Z54" i="13"/>
  <c r="V54" i="13"/>
  <c r="S54" i="13"/>
  <c r="R54" i="13"/>
  <c r="Q54" i="13"/>
  <c r="T54" i="13" s="1"/>
  <c r="U54" i="13" s="1"/>
  <c r="J54" i="13"/>
  <c r="I54" i="13"/>
  <c r="AA53" i="13"/>
  <c r="Z53" i="13"/>
  <c r="AB53" i="13" s="1"/>
  <c r="V53" i="13"/>
  <c r="S53" i="13"/>
  <c r="R53" i="13"/>
  <c r="Q53" i="13"/>
  <c r="K53" i="13"/>
  <c r="J53" i="13"/>
  <c r="I53" i="13"/>
  <c r="L53" i="13" s="1"/>
  <c r="AC52" i="13"/>
  <c r="AA52" i="13"/>
  <c r="Z52" i="13"/>
  <c r="V52" i="13"/>
  <c r="T52" i="13"/>
  <c r="U52" i="13" s="1"/>
  <c r="S52" i="13"/>
  <c r="R52" i="13"/>
  <c r="Q52" i="13"/>
  <c r="J52" i="13"/>
  <c r="L52" i="13" s="1"/>
  <c r="I52" i="13"/>
  <c r="AB51" i="13"/>
  <c r="AA51" i="13"/>
  <c r="Z51" i="13"/>
  <c r="AC51" i="13" s="1"/>
  <c r="V51" i="13"/>
  <c r="S51" i="13"/>
  <c r="R51" i="13"/>
  <c r="Q51" i="13"/>
  <c r="K51" i="13"/>
  <c r="J51" i="13"/>
  <c r="I51" i="13"/>
  <c r="AC50" i="13"/>
  <c r="AB50" i="13"/>
  <c r="AA50" i="13"/>
  <c r="Z50" i="13"/>
  <c r="V50" i="13"/>
  <c r="S50" i="13"/>
  <c r="R50" i="13"/>
  <c r="Q50" i="13"/>
  <c r="J50" i="13"/>
  <c r="I50" i="13"/>
  <c r="K50" i="13" s="1"/>
  <c r="AA49" i="13"/>
  <c r="Z49" i="13"/>
  <c r="AB49" i="13" s="1"/>
  <c r="V49" i="13"/>
  <c r="T49" i="13"/>
  <c r="U49" i="13" s="1"/>
  <c r="S49" i="13"/>
  <c r="R49" i="13"/>
  <c r="Q49" i="13"/>
  <c r="L49" i="13"/>
  <c r="K49" i="13"/>
  <c r="J49" i="13"/>
  <c r="I49" i="13"/>
  <c r="AA48" i="13"/>
  <c r="AC48" i="13" s="1"/>
  <c r="Z48" i="13"/>
  <c r="V48" i="13"/>
  <c r="S48" i="13"/>
  <c r="T48" i="13" s="1"/>
  <c r="U48" i="13" s="1"/>
  <c r="R48" i="13"/>
  <c r="Q48" i="13"/>
  <c r="L48" i="13"/>
  <c r="K48" i="13"/>
  <c r="J48" i="13"/>
  <c r="I48" i="13"/>
  <c r="AC47" i="13"/>
  <c r="AA47" i="13"/>
  <c r="Z47" i="13"/>
  <c r="AB47" i="13" s="1"/>
  <c r="V47" i="13"/>
  <c r="S47" i="13"/>
  <c r="R47" i="13"/>
  <c r="Q47" i="13"/>
  <c r="J47" i="13"/>
  <c r="I47" i="13"/>
  <c r="K47" i="13" s="1"/>
  <c r="AC46" i="13"/>
  <c r="AA46" i="13"/>
  <c r="AB46" i="13" s="1"/>
  <c r="Z46" i="13"/>
  <c r="V46" i="13"/>
  <c r="T46" i="13"/>
  <c r="U46" i="13" s="1"/>
  <c r="S46" i="13"/>
  <c r="R46" i="13"/>
  <c r="Q46" i="13"/>
  <c r="L46" i="13"/>
  <c r="J46" i="13"/>
  <c r="I46" i="13"/>
  <c r="AA45" i="13"/>
  <c r="AC45" i="13" s="1"/>
  <c r="Z45" i="13"/>
  <c r="V45" i="13"/>
  <c r="T45" i="13"/>
  <c r="U45" i="13" s="1"/>
  <c r="S45" i="13"/>
  <c r="R45" i="13"/>
  <c r="Q45" i="13"/>
  <c r="L45" i="13"/>
  <c r="J45" i="13"/>
  <c r="I45" i="13"/>
  <c r="K45" i="13" s="1"/>
  <c r="AA44" i="13"/>
  <c r="Z44" i="13"/>
  <c r="AB44" i="13" s="1"/>
  <c r="V44" i="13"/>
  <c r="S44" i="13"/>
  <c r="R44" i="13"/>
  <c r="T44" i="13" s="1"/>
  <c r="U44" i="13" s="1"/>
  <c r="Q44" i="13"/>
  <c r="L44" i="13"/>
  <c r="J44" i="13"/>
  <c r="K44" i="13" s="1"/>
  <c r="I44" i="13"/>
  <c r="AA43" i="13"/>
  <c r="Z43" i="13"/>
  <c r="AC43" i="13" s="1"/>
  <c r="V43" i="13"/>
  <c r="S43" i="13"/>
  <c r="R43" i="13"/>
  <c r="Q43" i="13"/>
  <c r="J43" i="13"/>
  <c r="I43" i="13"/>
  <c r="K43" i="13" s="1"/>
  <c r="AB42" i="13"/>
  <c r="AA42" i="13"/>
  <c r="AC42" i="13" s="1"/>
  <c r="Z42" i="13"/>
  <c r="V42" i="13"/>
  <c r="S42" i="13"/>
  <c r="R42" i="13"/>
  <c r="Q42" i="13"/>
  <c r="T42" i="13" s="1"/>
  <c r="U42" i="13" s="1"/>
  <c r="L42" i="13"/>
  <c r="J42" i="13"/>
  <c r="I42" i="13"/>
  <c r="AB41" i="13"/>
  <c r="AA41" i="13"/>
  <c r="AC41" i="13" s="1"/>
  <c r="Z41" i="13"/>
  <c r="V41" i="13"/>
  <c r="S41" i="13"/>
  <c r="R41" i="13"/>
  <c r="Q41" i="13"/>
  <c r="T41" i="13" s="1"/>
  <c r="U41" i="13" s="1"/>
  <c r="J41" i="13"/>
  <c r="I41" i="13"/>
  <c r="K41" i="13" s="1"/>
  <c r="AA40" i="13"/>
  <c r="Z40" i="13"/>
  <c r="AB40" i="13" s="1"/>
  <c r="V40" i="13"/>
  <c r="S40" i="13"/>
  <c r="R40" i="13"/>
  <c r="Q40" i="13"/>
  <c r="K40" i="13"/>
  <c r="J40" i="13"/>
  <c r="L40" i="13" s="1"/>
  <c r="I40" i="13"/>
  <c r="AC39" i="13"/>
  <c r="AB39" i="13"/>
  <c r="AA39" i="13"/>
  <c r="Z39" i="13"/>
  <c r="V39" i="13"/>
  <c r="U39" i="13"/>
  <c r="S39" i="13"/>
  <c r="R39" i="13"/>
  <c r="Q39" i="13"/>
  <c r="T39" i="13" s="1"/>
  <c r="K39" i="13"/>
  <c r="J39" i="13"/>
  <c r="L39" i="13" s="1"/>
  <c r="I39" i="13"/>
  <c r="AC38" i="13"/>
  <c r="AB38" i="13"/>
  <c r="AA38" i="13"/>
  <c r="Z38" i="13"/>
  <c r="V38" i="13"/>
  <c r="S38" i="13"/>
  <c r="R38" i="13"/>
  <c r="Q38" i="13"/>
  <c r="T38" i="13" s="1"/>
  <c r="U38" i="13" s="1"/>
  <c r="J38" i="13"/>
  <c r="I38" i="13"/>
  <c r="K38" i="13" s="1"/>
  <c r="AA37" i="13"/>
  <c r="Z37" i="13"/>
  <c r="AB37" i="13" s="1"/>
  <c r="V37" i="13"/>
  <c r="S37" i="13"/>
  <c r="R37" i="13"/>
  <c r="Q37" i="13"/>
  <c r="T37" i="13" s="1"/>
  <c r="U37" i="13" s="1"/>
  <c r="J37" i="13"/>
  <c r="I37" i="13"/>
  <c r="K37" i="13" s="1"/>
  <c r="AC36" i="13"/>
  <c r="AB36" i="13"/>
  <c r="AA36" i="13"/>
  <c r="Z36" i="13"/>
  <c r="V36" i="13"/>
  <c r="S36" i="13"/>
  <c r="R36" i="13"/>
  <c r="Q36" i="13"/>
  <c r="T36" i="13" s="1"/>
  <c r="U36" i="13" s="1"/>
  <c r="J36" i="13"/>
  <c r="L36" i="13" s="1"/>
  <c r="I36" i="13"/>
  <c r="K36" i="13" s="1"/>
  <c r="AA35" i="13"/>
  <c r="Z35" i="13"/>
  <c r="AB35" i="13" s="1"/>
  <c r="V35" i="13"/>
  <c r="S35" i="13"/>
  <c r="T35" i="13" s="1"/>
  <c r="U35" i="13" s="1"/>
  <c r="R35" i="13"/>
  <c r="Q35" i="13"/>
  <c r="L35" i="13"/>
  <c r="K35" i="13"/>
  <c r="J35" i="13"/>
  <c r="I35" i="13"/>
  <c r="AC34" i="13"/>
  <c r="AA34" i="13"/>
  <c r="Z34" i="13"/>
  <c r="V34" i="13"/>
  <c r="S34" i="13"/>
  <c r="R34" i="13"/>
  <c r="Q34" i="13"/>
  <c r="T34" i="13" s="1"/>
  <c r="U34" i="13" s="1"/>
  <c r="J34" i="13"/>
  <c r="L34" i="13" s="1"/>
  <c r="I34" i="13"/>
  <c r="K34" i="13" s="1"/>
  <c r="AA33" i="13"/>
  <c r="AC33" i="13" s="1"/>
  <c r="Z33" i="13"/>
  <c r="V33" i="13"/>
  <c r="T33" i="13"/>
  <c r="U33" i="13" s="1"/>
  <c r="S33" i="13"/>
  <c r="R33" i="13"/>
  <c r="Q33" i="13"/>
  <c r="L33" i="13"/>
  <c r="J33" i="13"/>
  <c r="I33" i="13"/>
  <c r="K33" i="13" s="1"/>
  <c r="AA32" i="13"/>
  <c r="AC32" i="13" s="1"/>
  <c r="Z32" i="13"/>
  <c r="AB32" i="13" s="1"/>
  <c r="V32" i="13"/>
  <c r="S32" i="13"/>
  <c r="T32" i="13" s="1"/>
  <c r="U32" i="13" s="1"/>
  <c r="R32" i="13"/>
  <c r="Q32" i="13"/>
  <c r="L32" i="13"/>
  <c r="K32" i="13"/>
  <c r="J32" i="13"/>
  <c r="I32" i="13"/>
  <c r="AC31" i="13"/>
  <c r="AA31" i="13"/>
  <c r="Z31" i="13"/>
  <c r="AB31" i="13" s="1"/>
  <c r="V31" i="13"/>
  <c r="S31" i="13"/>
  <c r="R31" i="13"/>
  <c r="Q31" i="13"/>
  <c r="T31" i="13" s="1"/>
  <c r="U31" i="13" s="1"/>
  <c r="J31" i="13"/>
  <c r="L31" i="13" s="1"/>
  <c r="I31" i="13"/>
  <c r="AC30" i="13"/>
  <c r="AB30" i="13"/>
  <c r="AA30" i="13"/>
  <c r="Z30" i="13"/>
  <c r="V30" i="13"/>
  <c r="S30" i="13"/>
  <c r="R30" i="13"/>
  <c r="Q30" i="13"/>
  <c r="T30" i="13" s="1"/>
  <c r="U30" i="13" s="1"/>
  <c r="J30" i="13"/>
  <c r="L30" i="13" s="1"/>
  <c r="I30" i="13"/>
  <c r="K30" i="13" s="1"/>
  <c r="AA29" i="13"/>
  <c r="AB29" i="13" s="1"/>
  <c r="Z29" i="13"/>
  <c r="V29" i="13"/>
  <c r="T29" i="13"/>
  <c r="U29" i="13" s="1"/>
  <c r="S29" i="13"/>
  <c r="R29" i="13"/>
  <c r="Q29" i="13"/>
  <c r="L29" i="13"/>
  <c r="J29" i="13"/>
  <c r="I29" i="13"/>
  <c r="K29" i="13" s="1"/>
  <c r="AA28" i="13"/>
  <c r="AC28" i="13" s="1"/>
  <c r="Z28" i="13"/>
  <c r="AB28" i="13" s="1"/>
  <c r="V28" i="13"/>
  <c r="S28" i="13"/>
  <c r="T28" i="13" s="1"/>
  <c r="U28" i="13" s="1"/>
  <c r="R28" i="13"/>
  <c r="Q28" i="13"/>
  <c r="L28" i="13"/>
  <c r="K28" i="13"/>
  <c r="J28" i="13"/>
  <c r="I28" i="13"/>
  <c r="AC27" i="13"/>
  <c r="AA27" i="13"/>
  <c r="Z27" i="13"/>
  <c r="AB27" i="13" s="1"/>
  <c r="V27" i="13"/>
  <c r="S27" i="13"/>
  <c r="R27" i="13"/>
  <c r="Q27" i="13"/>
  <c r="T27" i="13" s="1"/>
  <c r="U27" i="13" s="1"/>
  <c r="J27" i="13"/>
  <c r="L27" i="13" s="1"/>
  <c r="I27" i="13"/>
  <c r="AC26" i="13"/>
  <c r="AB26" i="13"/>
  <c r="AA26" i="13"/>
  <c r="Z26" i="13"/>
  <c r="V26" i="13"/>
  <c r="S26" i="13"/>
  <c r="R26" i="13"/>
  <c r="Q26" i="13"/>
  <c r="T26" i="13" s="1"/>
  <c r="U26" i="13" s="1"/>
  <c r="J26" i="13"/>
  <c r="L26" i="13" s="1"/>
  <c r="I26" i="13"/>
  <c r="K26" i="13" s="1"/>
  <c r="AA25" i="13"/>
  <c r="AC25" i="13" s="1"/>
  <c r="Z25" i="13"/>
  <c r="V25" i="13"/>
  <c r="T25" i="13"/>
  <c r="U25" i="13" s="1"/>
  <c r="S25" i="13"/>
  <c r="R25" i="13"/>
  <c r="Q25" i="13"/>
  <c r="L25" i="13"/>
  <c r="J25" i="13"/>
  <c r="I25" i="13"/>
  <c r="K25" i="13" s="1"/>
  <c r="AA24" i="13"/>
  <c r="AC24" i="13" s="1"/>
  <c r="Z24" i="13"/>
  <c r="AB24" i="13" s="1"/>
  <c r="V24" i="13"/>
  <c r="S24" i="13"/>
  <c r="T24" i="13" s="1"/>
  <c r="U24" i="13" s="1"/>
  <c r="R24" i="13"/>
  <c r="Q24" i="13"/>
  <c r="L24" i="13"/>
  <c r="K24" i="13"/>
  <c r="J24" i="13"/>
  <c r="I24" i="13"/>
  <c r="AC23" i="13"/>
  <c r="AA23" i="13"/>
  <c r="Z23" i="13"/>
  <c r="AB23" i="13" s="1"/>
  <c r="V23" i="13"/>
  <c r="S23" i="13"/>
  <c r="R23" i="13"/>
  <c r="Q23" i="13"/>
  <c r="T23" i="13" s="1"/>
  <c r="U23" i="13" s="1"/>
  <c r="J23" i="13"/>
  <c r="L23" i="13" s="1"/>
  <c r="I23" i="13"/>
  <c r="AC22" i="13"/>
  <c r="AB22" i="13"/>
  <c r="AA22" i="13"/>
  <c r="Z22" i="13"/>
  <c r="V22" i="13"/>
  <c r="S22" i="13"/>
  <c r="R22" i="13"/>
  <c r="Q22" i="13"/>
  <c r="T22" i="13" s="1"/>
  <c r="U22" i="13" s="1"/>
  <c r="J22" i="13"/>
  <c r="L22" i="13" s="1"/>
  <c r="I22" i="13"/>
  <c r="K22" i="13" s="1"/>
  <c r="AA21" i="13"/>
  <c r="AB21" i="13" s="1"/>
  <c r="Z21" i="13"/>
  <c r="V21" i="13"/>
  <c r="T21" i="13"/>
  <c r="U21" i="13" s="1"/>
  <c r="S21" i="13"/>
  <c r="R21" i="13"/>
  <c r="Q21" i="13"/>
  <c r="L21" i="13"/>
  <c r="J21" i="13"/>
  <c r="I21" i="13"/>
  <c r="K21" i="13" s="1"/>
  <c r="AA20" i="13"/>
  <c r="AC20" i="13" s="1"/>
  <c r="Z20" i="13"/>
  <c r="AB20" i="13" s="1"/>
  <c r="V20" i="13"/>
  <c r="S20" i="13"/>
  <c r="T20" i="13" s="1"/>
  <c r="U20" i="13" s="1"/>
  <c r="R20" i="13"/>
  <c r="Q20" i="13"/>
  <c r="L20" i="13"/>
  <c r="K20" i="13"/>
  <c r="J20" i="13"/>
  <c r="I20" i="13"/>
  <c r="AC19" i="13"/>
  <c r="AA19" i="13"/>
  <c r="Z19" i="13"/>
  <c r="AB19" i="13" s="1"/>
  <c r="V19" i="13"/>
  <c r="S19" i="13"/>
  <c r="R19" i="13"/>
  <c r="Q19" i="13"/>
  <c r="T19" i="13" s="1"/>
  <c r="U19" i="13" s="1"/>
  <c r="J19" i="13"/>
  <c r="L19" i="13" s="1"/>
  <c r="I19" i="13"/>
  <c r="AC18" i="13"/>
  <c r="AB18" i="13"/>
  <c r="AA18" i="13"/>
  <c r="Z18" i="13"/>
  <c r="V18" i="13"/>
  <c r="S18" i="13"/>
  <c r="R18" i="13"/>
  <c r="Q18" i="13"/>
  <c r="T18" i="13" s="1"/>
  <c r="U18" i="13" s="1"/>
  <c r="J18" i="13"/>
  <c r="L18" i="13" s="1"/>
  <c r="I18" i="13"/>
  <c r="K18" i="13" s="1"/>
  <c r="AA17" i="13"/>
  <c r="AB17" i="13" s="1"/>
  <c r="Z17" i="13"/>
  <c r="V17" i="13"/>
  <c r="T17" i="13"/>
  <c r="U17" i="13" s="1"/>
  <c r="S17" i="13"/>
  <c r="R17" i="13"/>
  <c r="Q17" i="13"/>
  <c r="L17" i="13"/>
  <c r="J17" i="13"/>
  <c r="I17" i="13"/>
  <c r="K17" i="13" s="1"/>
  <c r="AA16" i="13"/>
  <c r="AC16" i="13" s="1"/>
  <c r="Z16" i="13"/>
  <c r="AB16" i="13" s="1"/>
  <c r="V16" i="13"/>
  <c r="S16" i="13"/>
  <c r="T16" i="13" s="1"/>
  <c r="U16" i="13" s="1"/>
  <c r="R16" i="13"/>
  <c r="Q16" i="13"/>
  <c r="L16" i="13"/>
  <c r="K16" i="13"/>
  <c r="J16" i="13"/>
  <c r="I16" i="13"/>
  <c r="AC15" i="13"/>
  <c r="AA15" i="13"/>
  <c r="Z15" i="13"/>
  <c r="AB15" i="13" s="1"/>
  <c r="V15" i="13"/>
  <c r="S15" i="13"/>
  <c r="R15" i="13"/>
  <c r="Q15" i="13"/>
  <c r="T15" i="13" s="1"/>
  <c r="U15" i="13" s="1"/>
  <c r="J15" i="13"/>
  <c r="L15" i="13" s="1"/>
  <c r="I15" i="13"/>
  <c r="AC14" i="13"/>
  <c r="AB14" i="13"/>
  <c r="AA14" i="13"/>
  <c r="Z14" i="13"/>
  <c r="V14" i="13"/>
  <c r="S14" i="13"/>
  <c r="R14" i="13"/>
  <c r="Q14" i="13"/>
  <c r="T14" i="13" s="1"/>
  <c r="U14" i="13" s="1"/>
  <c r="J14" i="13"/>
  <c r="L14" i="13" s="1"/>
  <c r="I14" i="13"/>
  <c r="K14" i="13" s="1"/>
  <c r="AA13" i="13"/>
  <c r="AB13" i="13" s="1"/>
  <c r="Z13" i="13"/>
  <c r="V13" i="13"/>
  <c r="T13" i="13"/>
  <c r="U13" i="13" s="1"/>
  <c r="S13" i="13"/>
  <c r="R13" i="13"/>
  <c r="Q13" i="13"/>
  <c r="L13" i="13"/>
  <c r="J13" i="13"/>
  <c r="I13" i="13"/>
  <c r="K13" i="13" s="1"/>
  <c r="AA12" i="13"/>
  <c r="AC12" i="13" s="1"/>
  <c r="Z12" i="13"/>
  <c r="AB12" i="13" s="1"/>
  <c r="V12" i="13"/>
  <c r="S12" i="13"/>
  <c r="T12" i="13" s="1"/>
  <c r="U12" i="13" s="1"/>
  <c r="R12" i="13"/>
  <c r="Q12" i="13"/>
  <c r="L12" i="13"/>
  <c r="K12" i="13"/>
  <c r="J12" i="13"/>
  <c r="I12" i="13"/>
  <c r="AC11" i="13"/>
  <c r="AA11" i="13"/>
  <c r="Z11" i="13"/>
  <c r="AB11" i="13" s="1"/>
  <c r="V11" i="13"/>
  <c r="S11" i="13"/>
  <c r="R11" i="13"/>
  <c r="Q11" i="13"/>
  <c r="T11" i="13" s="1"/>
  <c r="U11" i="13" s="1"/>
  <c r="J11" i="13"/>
  <c r="L11" i="13" s="1"/>
  <c r="I11" i="13"/>
  <c r="AC10" i="13"/>
  <c r="AB10" i="13"/>
  <c r="AA10" i="13"/>
  <c r="Z10" i="13"/>
  <c r="V10" i="13"/>
  <c r="S10" i="13"/>
  <c r="R10" i="13"/>
  <c r="Q10" i="13"/>
  <c r="T10" i="13" s="1"/>
  <c r="U10" i="13" s="1"/>
  <c r="J10" i="13"/>
  <c r="L10" i="13" s="1"/>
  <c r="I10" i="13"/>
  <c r="K10" i="13" s="1"/>
  <c r="AA9" i="13"/>
  <c r="AB9" i="13" s="1"/>
  <c r="Z9" i="13"/>
  <c r="V9" i="13"/>
  <c r="T9" i="13"/>
  <c r="U9" i="13" s="1"/>
  <c r="S9" i="13"/>
  <c r="R9" i="13"/>
  <c r="Q9" i="13"/>
  <c r="L9" i="13"/>
  <c r="J9" i="13"/>
  <c r="I9" i="13"/>
  <c r="K9" i="13" s="1"/>
  <c r="A9" i="13"/>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A8" i="13"/>
  <c r="AC8" i="13" s="1"/>
  <c r="Z8" i="13"/>
  <c r="AB8" i="13" s="1"/>
  <c r="V8" i="13"/>
  <c r="S8" i="13"/>
  <c r="T8" i="13" s="1"/>
  <c r="U8" i="13" s="1"/>
  <c r="R8" i="13"/>
  <c r="Q8" i="13"/>
  <c r="L8" i="13"/>
  <c r="K8" i="13"/>
  <c r="K11" i="13" l="1"/>
  <c r="K15" i="13"/>
  <c r="K19" i="13"/>
  <c r="K23" i="13"/>
  <c r="AB25" i="13"/>
  <c r="K27" i="13"/>
  <c r="K31" i="13"/>
  <c r="AB33" i="13"/>
  <c r="AC35" i="13"/>
  <c r="L50" i="13"/>
  <c r="AC56" i="13"/>
  <c r="AC59" i="13"/>
  <c r="L63" i="13"/>
  <c r="K63" i="13"/>
  <c r="AC66" i="13"/>
  <c r="AB66" i="13"/>
  <c r="L69" i="13"/>
  <c r="AC75" i="13"/>
  <c r="L79" i="13"/>
  <c r="K79" i="13"/>
  <c r="AC82" i="13"/>
  <c r="AB82" i="13"/>
  <c r="AC9" i="13"/>
  <c r="AC13" i="13"/>
  <c r="AC17" i="13"/>
  <c r="AC21" i="13"/>
  <c r="AC29" i="13"/>
  <c r="AB34" i="13"/>
  <c r="L37" i="13"/>
  <c r="T40" i="13"/>
  <c r="U40" i="13" s="1"/>
  <c r="AC40" i="13"/>
  <c r="L41" i="13"/>
  <c r="L43" i="13"/>
  <c r="K46" i="13"/>
  <c r="L47" i="13"/>
  <c r="AC49" i="13"/>
  <c r="T50" i="13"/>
  <c r="U50" i="13" s="1"/>
  <c r="T51" i="13"/>
  <c r="U51" i="13" s="1"/>
  <c r="K52" i="13"/>
  <c r="K54" i="13"/>
  <c r="L54" i="13"/>
  <c r="L57" i="13"/>
  <c r="K57" i="13"/>
  <c r="L60" i="13"/>
  <c r="K60" i="13"/>
  <c r="AB63" i="13"/>
  <c r="AC63" i="13"/>
  <c r="AC65" i="13"/>
  <c r="AB65" i="13"/>
  <c r="AB68" i="13"/>
  <c r="T69" i="13"/>
  <c r="U69" i="13" s="1"/>
  <c r="AC70" i="13"/>
  <c r="K73" i="13"/>
  <c r="L73" i="13"/>
  <c r="L76" i="13"/>
  <c r="K76" i="13"/>
  <c r="AB79" i="13"/>
  <c r="AC79" i="13"/>
  <c r="AC81" i="13"/>
  <c r="AB81" i="13"/>
  <c r="AB85" i="13"/>
  <c r="AB45" i="13"/>
  <c r="L38" i="13"/>
  <c r="AB43" i="13"/>
  <c r="AC44" i="13"/>
  <c r="T47" i="13"/>
  <c r="U47" i="13" s="1"/>
  <c r="T53" i="13"/>
  <c r="U53" i="13" s="1"/>
  <c r="L64" i="13"/>
  <c r="K66" i="13"/>
  <c r="T72" i="13"/>
  <c r="U72" i="13" s="1"/>
  <c r="K75" i="13"/>
  <c r="L80" i="13"/>
  <c r="K82" i="13"/>
  <c r="K85" i="13"/>
  <c r="L85" i="13"/>
  <c r="AC37" i="13"/>
  <c r="K42" i="13"/>
  <c r="T43" i="13"/>
  <c r="U43" i="13" s="1"/>
  <c r="AB48" i="13"/>
  <c r="L51" i="13"/>
  <c r="AC53" i="13"/>
  <c r="K58" i="13"/>
  <c r="K61" i="13"/>
  <c r="T62" i="13"/>
  <c r="U62" i="13" s="1"/>
  <c r="AB67" i="13"/>
  <c r="L70" i="13"/>
  <c r="AC72" i="13"/>
  <c r="K77" i="13"/>
  <c r="T78" i="13"/>
  <c r="U78" i="13" s="1"/>
  <c r="AC84" i="13"/>
  <c r="AC87" i="13"/>
  <c r="AB52" i="13"/>
  <c r="K65" i="13"/>
  <c r="T66" i="13"/>
  <c r="U66" i="13" s="1"/>
  <c r="AB71" i="13"/>
  <c r="K81" i="13"/>
  <c r="T82" i="13"/>
  <c r="U82" i="13" s="1"/>
</calcChain>
</file>

<file path=xl/comments1.xml><?xml version="1.0" encoding="utf-8"?>
<comments xmlns="http://schemas.openxmlformats.org/spreadsheetml/2006/main">
  <authors>
    <author/>
  </authors>
  <commentList>
    <comment ref="B7" authorId="0" shapeId="0">
      <text>
        <r>
          <rPr>
            <sz val="11"/>
            <color theme="1"/>
            <rFont val="Arial"/>
          </rPr>
          <t>======
ID#AAAAHbv-J18
Rosa Valentina Aceros Garcia    (2020-12-11 15:11:58)
Precise los objetivos que la entidad desea lograr en la vigencia y Enuncie una a una las actividades que se realizarán  al logro de cada objetivo planteado.</t>
        </r>
      </text>
    </comment>
  </commentList>
  <extLst>
    <ext xmlns:r="http://schemas.openxmlformats.org/officeDocument/2006/relationships" uri="GoogleSheetsCustomDataVersion1">
      <go:sheetsCustomData xmlns:go="http://customooxmlschemas.google.com/" r:id="rId1" roundtripDataSignature="AMtx7mhVUeVxpmm5CUiQZ76X2PxwObi3LA=="/>
    </ext>
  </extLst>
</comments>
</file>

<file path=xl/comments2.xml><?xml version="1.0" encoding="utf-8"?>
<comments xmlns="http://schemas.openxmlformats.org/spreadsheetml/2006/main">
  <authors>
    <author/>
  </authors>
  <commentList>
    <comment ref="B7" authorId="0" shapeId="0">
      <text>
        <r>
          <rPr>
            <sz val="11"/>
            <color theme="1"/>
            <rFont val="Arial"/>
          </rPr>
          <t>======
ID#AAAAHbv-J2A
Rosa Valentina Aceros Garcia    (2020-12-11 15:11:58)
Precise los objetivos que la entidad desea lograr en la vigencia y Enuncie una a una las actividades que se realizarán  al logro de cada objetivo planteado.</t>
        </r>
      </text>
    </comment>
  </commentList>
  <extLst>
    <ext xmlns:r="http://schemas.openxmlformats.org/officeDocument/2006/relationships" uri="GoogleSheetsCustomDataVersion1">
      <go:sheetsCustomData xmlns:go="http://customooxmlschemas.google.com/" r:id="rId1" roundtripDataSignature="AMtx7mj/nQyfbIqh404+54AhDSrYDK7dwA=="/>
    </ext>
  </extLst>
</comments>
</file>

<file path=xl/comments3.xml><?xml version="1.0" encoding="utf-8"?>
<comments xmlns="http://schemas.openxmlformats.org/spreadsheetml/2006/main">
  <authors>
    <author/>
  </authors>
  <commentList>
    <comment ref="D19" authorId="0" shapeId="0">
      <text>
        <r>
          <rPr>
            <sz val="11"/>
            <color theme="1"/>
            <rFont val="Arial"/>
          </rPr>
          <t>======
ID#AAAAK3-KQjk
Ana Milena Alvarez Zabala    (2020-12-03 20:35:10)
Realizar registros y tramites contables sin el cumplimiento de los requisitos legales. Cambia el riesgo</t>
        </r>
      </text>
    </comment>
    <comment ref="M22" authorId="0" shapeId="0">
      <text>
        <r>
          <rPr>
            <sz val="11"/>
            <color theme="1"/>
            <rFont val="Arial"/>
          </rPr>
          <t>======
ID#AAAAK3-KQj4
Ana Milena Alvarez Zabala    (2020-12-03 20:35:10)
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t>
        </r>
      </text>
    </comment>
    <comment ref="W22" authorId="0" shapeId="0">
      <text>
        <r>
          <rPr>
            <sz val="11"/>
            <color theme="1"/>
            <rFont val="Arial"/>
          </rPr>
          <t>======
ID#AAAAK3-KQkA
Ana Milena Alvarez Zabala    (2020-12-03 20:35:10)
Soporte envió Chip en Orfeo</t>
        </r>
      </text>
    </comment>
    <comment ref="D23" authorId="0" shapeId="0">
      <text>
        <r>
          <rPr>
            <sz val="11"/>
            <color theme="1"/>
            <rFont val="Arial"/>
          </rPr>
          <t>======
ID#AAAAK3-KQj8
Ana Milena Alvarez Zabala    (2020-12-03 20:35:10)
Ana Milena Alvarez Zabala:</t>
        </r>
      </text>
    </comment>
    <comment ref="X45" authorId="0" shapeId="0">
      <text>
        <r>
          <rPr>
            <sz val="11"/>
            <color theme="1"/>
            <rFont val="Arial"/>
          </rPr>
          <t>======
ID#AAAAK3-KQjs
Ana Milena Alvarez Zabala    (2020-12-03 20:35:10)
No califica con probabilidad , da valores</t>
        </r>
      </text>
    </comment>
    <comment ref="G83" authorId="0" shapeId="0">
      <text>
        <r>
          <rPr>
            <sz val="11"/>
            <color theme="1"/>
            <rFont val="Arial"/>
          </rPr>
          <t>======
ID#AAAAK3-KQjw
Toshiba    (2020-12-03 20:35:10)
CASI SEGURO:
Se espera que el evento ocurra en la mayoría de las circunstancias
Frecuencia: Más de una vez al año</t>
        </r>
      </text>
    </comment>
    <comment ref="H83" authorId="0" shapeId="0">
      <text>
        <r>
          <rPr>
            <sz val="11"/>
            <color theme="1"/>
            <rFont val="Arial"/>
          </rPr>
          <t>======
ID#AAAAK3-KQjo
Toshiba    (2020-12-03 20:35:10)
NIVEL MODERADO:
Cualitativo:
* 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Cuantitativo:
● Reclamaciones o quejas de los usuarios que
podrían implicar una denuncia ante los entes
reguladores o una demanda de largo alcance para
el instituto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r>
      </text>
    </comment>
  </commentList>
</comments>
</file>

<file path=xl/sharedStrings.xml><?xml version="1.0" encoding="utf-8"?>
<sst xmlns="http://schemas.openxmlformats.org/spreadsheetml/2006/main" count="1829" uniqueCount="999">
  <si>
    <t>PLAN ANTICORRUPCIÓN Y ATENCIÓN AL CIUDADANO</t>
  </si>
  <si>
    <t>INSTITUTO DE HIDROLOGÍA, METEOROLOGÍA Y ESTUDIOS AMBIENTALES</t>
  </si>
  <si>
    <t>IDEAM</t>
  </si>
  <si>
    <t>AÑO DE VIGENCIA: 2020</t>
  </si>
  <si>
    <t>Versión 3</t>
  </si>
  <si>
    <t>COMPONENTES</t>
  </si>
  <si>
    <t xml:space="preserve">Gestión del Riesgo de Corrupción </t>
  </si>
  <si>
    <t>Racionalización de Trámites</t>
  </si>
  <si>
    <t>Rendición de Cuentas</t>
  </si>
  <si>
    <t>Mecanismos para Mejorar la Atención al Ciudadano - Servicio al Ciudadano</t>
  </si>
  <si>
    <t>Modificación documento versión 3</t>
  </si>
  <si>
    <t>Mecanismos para Mejorar la Atención al Ciudadano - Estrategia de participación ciudadana en la gestión publica</t>
  </si>
  <si>
    <t>1. Se modifica la actividad 2.6, del subcomponente 2 "Conflicto de Intereses" en el componente 7 "Iniciativas Adicionales"
2. Se modifica la fecha programada de la actividad 2.4, del subcomponente 2 "Conflicto de Intereses" en el componente 7 "Iniciativas Adicionales"</t>
  </si>
  <si>
    <t>Mecanismos para la Transparencia y Acceso a la Información</t>
  </si>
  <si>
    <t>Iniciativas Adicionales</t>
  </si>
  <si>
    <t>Mapa de Riesgos 2020</t>
  </si>
  <si>
    <t>Información de metodologia en: http://www.funcionpublica.gov.co/eva/es/plan-anticorrupcion</t>
  </si>
  <si>
    <t>CONTROL DE CAMBIOS AL PLAN ANTICORRUPCIÓN Y ATENCIÓN AL CIUDADANO</t>
  </si>
  <si>
    <t>FECHA</t>
  </si>
  <si>
    <t>CAMBIOS</t>
  </si>
  <si>
    <t>ENTE APROBADOR</t>
  </si>
  <si>
    <t>VERSIÓN</t>
  </si>
  <si>
    <t>En el índice se cambió el título, se quitó la palabra propuesta, decía "PROPUESTA PLAN ANTICORRUPCIÓN Y ATENCIÓN AL CIUDADANO" y queda "PLAN ANTICORRUPCIÓN Y ATENCIÓN AL CIUDADANO"</t>
  </si>
  <si>
    <t>Comité Institucional de Gestión y Desempeño</t>
  </si>
  <si>
    <t xml:space="preserve">Se cambiaron los encabezados en todas las hojas quedando igual que la hoja de índice, filas 1 a la 4 </t>
  </si>
  <si>
    <t>En el índice se modificó el nombre de los componentes 1, 4, 5 y 6</t>
  </si>
  <si>
    <t>Los títulos de los componentes, ubicados en la fila 6 de todas las hojas, se ajustaron de acuerdo como se modificó el índice</t>
  </si>
  <si>
    <t xml:space="preserve">Se agregó la hoja de objetivos </t>
  </si>
  <si>
    <t>En el componente 1. Gestión Riesgo de Corrupción: Se modificó la fecha programada en el subcomponente 2.1, estaba (febrero - junio) y se modificó a (febrero - noviembre)</t>
  </si>
  <si>
    <t>En el componente 1. Gestión Riesgo de Corrupción: Se modificó la fecha programada en el subcomponente 3.2, estaba 31/01/2020 y se agregó 15/08/2020</t>
  </si>
  <si>
    <t>En el componente 2. Racionalización de Trámites: Se modificó la Mejora a implementar "Actualizar la Resolución 268 de 2015", y se agregó la  Resolución 2509 de 2011, quedando así "Actualizar la Resolución 2509 de 2011 y la 268 de 2015".</t>
  </si>
  <si>
    <t>En el componente 2. Racionalización de Trámites: Se pega en la parte inferior, el consolidado de la estrategia de racionalización de los dos (2)  trámites inscritos en la página del Departamento de la Función Pública (formato PDF).</t>
  </si>
  <si>
    <t>En el componente 3. Rendición de Cuentas, Subcomponente 3, se unificó el subcomponente 3.2 y 3.4, quedando en el 3.3., modificada la activida, meta y responsables.</t>
  </si>
  <si>
    <t>En el componente 6. Mecanismos para la Transparencia y Acceso a la Información: Se incluyó el subcomponente 4.1 "Criterio diferencial de accesibilidad", describiendo su actividad, meta o producto, indicador, responsable, fecha programada</t>
  </si>
  <si>
    <t>Se agregó el componente 7. Iniciativas Adicionales, incluyendo 2 subcompontes así:  1. Código de integridad y  2. Conflicto de Intereses</t>
  </si>
  <si>
    <t>Se incluyó la hoja 8 Mapa de riesgos</t>
  </si>
  <si>
    <t>En el componente 7. Iniciativas Adicionales, se modifica la actividad 2.6 "Garantizar que el 100% de servidores públicos y contratistas de la entidad obligados por la Ley 2013 de 2019 publiquen la declaración de bienes, rentas y conflicto de intereses en el aplicativo establecido por Función Pública" por "Procurar por el cumplimiento de la Ley 2013 de 2019, a cargo de los servidores públicos y contratistas para que publiquen la declaración de bienes, rentas y conflicto de intereses en el aplicativo establecido por Función Pública".</t>
  </si>
  <si>
    <t xml:space="preserve">En el componente 7. Iniciativas Adicionales, se modifican los responsables de  la actividad 2.6, retirando la Oficina de Control Interno </t>
  </si>
  <si>
    <t xml:space="preserve">En el componente 7. Iniciativas Adicionales, en la actividad 2.4 "Establecer el procedimiento interno para el manejo y declaración de conflictos de intereses de conformidad con el artículo 12 de la Ley 1437 de 2011.". Se modifica la fecha programada del 31 de agosto de 2020 para el 15 de septiembre de 2020. </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</si>
  <si>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</si>
  <si>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</si>
  <si>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</si>
  <si>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</si>
  <si>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b/>
        <sz val="11"/>
        <color theme="1"/>
        <rFont val="Agency FB"/>
      </rPr>
      <t>•</t>
    </r>
    <r>
      <rPr>
        <b/>
        <sz val="11"/>
        <color theme="1"/>
        <rFont val="Calibri"/>
      </rPr>
      <t xml:space="preserve"> Fomentar el cumplimiento de </t>
    </r>
    <r>
      <rPr>
        <b/>
        <sz val="11"/>
        <color theme="1"/>
        <rFont val="Calibri"/>
      </rPr>
      <t>las acciones encaminadas hacia la lucha contra la corrupción</t>
    </r>
  </si>
  <si>
    <r>
      <rPr>
        <b/>
        <sz val="11"/>
        <color theme="1"/>
        <rFont val="Agency FB"/>
      </rPr>
      <t>•</t>
    </r>
    <r>
      <rPr>
        <b/>
        <sz val="11"/>
        <color theme="1"/>
        <rFont val="Calibri"/>
      </rPr>
      <t xml:space="preserve"> </t>
    </r>
    <r>
      <rPr>
        <b/>
        <sz val="11"/>
        <color theme="1"/>
        <rFont val="Calibri"/>
      </rPr>
      <t>Formular acciones para prevenir y controlar los riesgos de corrupción a través de los mapas de riesgo</t>
    </r>
  </si>
  <si>
    <r>
      <rPr>
        <b/>
        <sz val="11"/>
        <color theme="1"/>
        <rFont val="Agency FB"/>
      </rPr>
      <t>•</t>
    </r>
    <r>
      <rPr>
        <b/>
        <sz val="11"/>
        <color theme="1"/>
        <rFont val="Calibri"/>
      </rPr>
      <t xml:space="preserve"> </t>
    </r>
    <r>
      <rPr>
        <b/>
        <sz val="11"/>
        <color theme="1"/>
        <rFont val="Calibri"/>
      </rPr>
      <t>Optimizar el servicio a través de la racionalización de los trámites y servicios del Ideam</t>
    </r>
  </si>
  <si>
    <r>
      <rPr>
        <b/>
        <sz val="11"/>
        <color theme="1"/>
        <rFont val="Agency FB"/>
      </rPr>
      <t xml:space="preserve">• </t>
    </r>
    <r>
      <rPr>
        <b/>
        <sz val="11"/>
        <color theme="1"/>
        <rFont val="Calibri"/>
      </rPr>
      <t>Mejorar los mecanismos de rendición de cuentas que permitan hacer visible la gestión del Ideam a los grupos de Interés</t>
    </r>
  </si>
  <si>
    <r>
      <rPr>
        <b/>
        <sz val="11"/>
        <color theme="1"/>
        <rFont val="Agency FB"/>
      </rPr>
      <t xml:space="preserve">• </t>
    </r>
    <r>
      <rPr>
        <b/>
        <sz val="11"/>
        <color theme="1"/>
        <rFont val="Calibri"/>
      </rPr>
      <t>Promover la participación ciudadana en la gestión del Instituto</t>
    </r>
  </si>
  <si>
    <r>
      <rPr>
        <b/>
        <sz val="11"/>
        <color theme="1"/>
        <rFont val="Agency FB"/>
      </rPr>
      <t>•</t>
    </r>
    <r>
      <rPr>
        <b/>
        <sz val="11"/>
        <color theme="1"/>
        <rFont val="Calibri"/>
      </rPr>
      <t xml:space="preserve"> Actualizar permanentemente la información del </t>
    </r>
    <r>
      <rPr>
        <b/>
        <sz val="11"/>
        <color theme="1"/>
        <rFont val="Calibri"/>
      </rPr>
      <t>link de transparencia en la página web institucional</t>
    </r>
  </si>
  <si>
    <r>
      <rPr>
        <b/>
        <sz val="11"/>
        <color theme="1"/>
        <rFont val="Agency FB"/>
      </rPr>
      <t>•</t>
    </r>
    <r>
      <rPr>
        <b/>
        <sz val="11"/>
        <color theme="1"/>
        <rFont val="Calibri"/>
      </rPr>
      <t xml:space="preserve"> Consolidar una cultura de integridad fortaleciendo los valores éticos al interior del Instituto  </t>
    </r>
  </si>
  <si>
    <r>
      <rPr>
        <b/>
        <sz val="11"/>
        <color theme="1"/>
        <rFont val="Agency FB"/>
      </rPr>
      <t>•</t>
    </r>
    <r>
      <rPr>
        <b/>
        <sz val="11"/>
        <color theme="1"/>
        <rFont val="Calibri"/>
      </rPr>
      <t xml:space="preserve"> Implementar acciones para la identificación temprana de conflictos de intereses, mecanismos de denuncia y seguimiento efectivo.</t>
    </r>
  </si>
  <si>
    <t>Componente 1: Gestión del Riesgo de Corrupción</t>
  </si>
  <si>
    <t>Seguimiento al Plan Anticorrupción y Atención al Ciudadano</t>
  </si>
  <si>
    <t>Subcomponente</t>
  </si>
  <si>
    <t xml:space="preserve"> Actividades</t>
  </si>
  <si>
    <t>Meta o producto</t>
  </si>
  <si>
    <t xml:space="preserve">Responsable </t>
  </si>
  <si>
    <t>Fecha programada</t>
  </si>
  <si>
    <t>Reporte Actividades Cumplidas III cuatrimestre 2020</t>
  </si>
  <si>
    <t>Evidencias</t>
  </si>
  <si>
    <r>
      <rPr>
        <b/>
        <sz val="10"/>
        <color theme="1"/>
        <rFont val="Calibri"/>
      </rPr>
      <t xml:space="preserve">Subcomponente /proceso  1
</t>
    </r>
    <r>
      <rPr>
        <sz val="10"/>
        <color theme="1"/>
        <rFont val="Calibri"/>
      </rPr>
      <t>Política de Administración de Riesgos de Corrupción</t>
    </r>
  </si>
  <si>
    <t>1.1</t>
  </si>
  <si>
    <t>Divulgar la Política de Administración de Riesgos aprobada</t>
  </si>
  <si>
    <t>Campañas de sensibilización
(3)</t>
  </si>
  <si>
    <r>
      <rPr>
        <sz val="10"/>
        <color theme="1"/>
        <rFont val="Calibri"/>
      </rPr>
      <t xml:space="preserve">* </t>
    </r>
    <r>
      <rPr>
        <sz val="10"/>
        <color theme="1"/>
        <rFont val="Calibri"/>
      </rPr>
      <t>Oficina Asesora de Planeación</t>
    </r>
  </si>
  <si>
    <t>1/03/2020
01/08/2020
15/12/2020</t>
  </si>
  <si>
    <t>1.1.1 Se actualizó la probabilidad e impactos en la matriz de riesgos y el mapa de calor con las estrategias de los riesgos de corrupción, se publican los riesgos por cada uno de procesos en el mapa de procesos la Entidad.
1.1.2 En el proceso de fortalecer al IDEAM como entidad líder en sus procesos de transparencia, se programao un espacio de capacitación con el acompañamiento de la Secretaría de Transparencia, con el propósito de sensibilizar al equipo directivo sobre el mapa de riesgos.
1.1.3 El 28 de agosto de 2020, se realizó capacitación de Gestión de Riesgos (Modificaciones  - Gua para administración de los riesgos y el diseó de controles en entidades públicas ), la misma se organizo con el DAFP.
1.1.4  Monitoreo de Riesgos de Proceso y Corrupción III Cuatrimestre- OAP</t>
  </si>
  <si>
    <t xml:space="preserve">1.1.1 Publicación de los riesgos a cada proceso en el siguiente enlace http://sgi.ideam.gov.co/mapa-de-procesos 
1.1.1 Matriz con los nuevos riesgos 2020
1.1.2 Invitación Reunión  Secretaria de Transparencia
1.1.3 Invitación Reunión 
1.1-3 Link Video
 https://drive.google.com/file/d/1yhKrIEi8hY7viTgvK4k-zXWyGxQcZCob/view
1.1.3 Lista de Asistencia
1..13 Informe de la Actualización del Mapa de Riesgos y el Estado de Final del Ejercicio Piloto  con la Subdirección de Hidrología
1.1.4 Informe de Monitoreo de Riesgos de Proceso y Corrupció III Cuatrimestre - OAP
</t>
  </si>
  <si>
    <r>
      <rPr>
        <b/>
        <sz val="10"/>
        <color theme="1"/>
        <rFont val="Calibri"/>
      </rPr>
      <t xml:space="preserve">Subcomponente/proceso  2
</t>
    </r>
    <r>
      <rPr>
        <sz val="10"/>
        <color theme="1"/>
        <rFont val="Calibri"/>
      </rPr>
      <t>Construcción del Mapa de Riesgos de Corrupción</t>
    </r>
  </si>
  <si>
    <t>2.1</t>
  </si>
  <si>
    <t xml:space="preserve">Realizar mesas de trabajo con los 17 procesos para identificar y actualizar los riesgos </t>
  </si>
  <si>
    <t>Mesas de trabajo
(17)</t>
  </si>
  <si>
    <t>* Oficina Asesora de Planeación</t>
  </si>
  <si>
    <t>Primer semestre de 2020
(febrero - noviembre)</t>
  </si>
  <si>
    <t>2.1.1 Se realizaron mesas de trabajo donde se aplica la guía para la administración del riesgo y el diseño de controles en entidades públicas - riesgos de gestión, corrupción y seguridad digital.
Se realizó mesa de trabajo el:
10 y 29 de septiembrede 2020, con la Atención al Ciudadano
23 de septiembre de 2020, con TIC 
30 de septiembre de 2020, con Contabilidad
07 de octubre de 2020, Matriz de Riesgos Procesos Secretaria General
08 de octubre de 2020, Evaluación y Mejoramiento Continuo
13 de octubre de 2020, con SEIA
15 de octubre de 2020, con Control Disciplinario Interno
15 de Octubre de 2020, con Comunicaciones
16 de Octubre de 2020, OAP
18 de noviembre de 2020, con GDTH
18 de noviembre de 2020, con Gestión Jurídica y Contractual 
En las cuales se revisaron los riesgos actuales del proceso y se explicó como se identifican los riesgos, las causas, sus consecuencias a partir de la probabilidad por impacto.</t>
  </si>
  <si>
    <t xml:space="preserve">2.1.1Links Videos
2.1.1 Correos electrónicos 
2.1.1 Lista de Asistencias
2.1.1  Cronograma Socialización (Mesas de Trabajo)  SGI 2020 </t>
  </si>
  <si>
    <r>
      <rPr>
        <b/>
        <sz val="10"/>
        <color theme="1"/>
        <rFont val="Calibri"/>
      </rPr>
      <t xml:space="preserve">Subcomponente /proceso 3
</t>
    </r>
    <r>
      <rPr>
        <sz val="10"/>
        <color theme="1"/>
        <rFont val="Calibri"/>
      </rPr>
      <t xml:space="preserve"> Consulta y divulgación </t>
    </r>
  </si>
  <si>
    <t>3.1</t>
  </si>
  <si>
    <t>Divulgación del plan anticorrupción y de atención al ciudadano y mapa de riesgos de corrupción</t>
  </si>
  <si>
    <t>Correo electrónico masivo y redes sociales para divulgacion</t>
  </si>
  <si>
    <r>
      <rPr>
        <sz val="10"/>
        <color theme="1"/>
        <rFont val="Calibri"/>
      </rPr>
      <t xml:space="preserve">* </t>
    </r>
    <r>
      <rPr>
        <sz val="10"/>
        <color theme="1"/>
        <rFont val="Calibri"/>
      </rPr>
      <t xml:space="preserve">Grupo de Comunicaciones y 
</t>
    </r>
    <r>
      <rPr>
        <sz val="10"/>
        <color theme="1"/>
        <rFont val="Calibri"/>
      </rPr>
      <t xml:space="preserve">* </t>
    </r>
    <r>
      <rPr>
        <sz val="10"/>
        <color theme="1"/>
        <rFont val="Calibri"/>
      </rPr>
      <t>Oficina Asesora de Planeación.</t>
    </r>
  </si>
  <si>
    <t>De acuerdo con la meta o producto sobre la divulgación del plan anticorrupción y de atención al ciudadano (primera vesión) y mapa de riesgos de corrupción, el Grupo de Comunicaciones y Prensa realizó la prublicación el 20 de enero de 2020 a través de la página web. La segunda versión del Plan Anticorrupción con sus modificaciones, igualmente se publicó por la Web, correos masivos y redes sociales del Ideam, meta que ya se cumplió</t>
  </si>
  <si>
    <t>3.1.1 Evidencias adjuntas: publicación web, redes sociales y correo masivo.(carpeta evidencias 3.1)
Solicitud de Públicación Plan Anticorrupción 
Publicacion Plan Anticorrupción 
Publicación Plan Anticorrupción Redes
Publicación Correo Masivo 
3.1.2 Memorando a la oficina de control Interno comunicando el Plan Anticorrupción y Atención al Ciudadano 2020 V3
3.1.3 Correo electronico solicitando la publicación en Ley de Transparecia del PAAC V3
3.1.4 Publicación Ley de transparencia PAAC  https://n9.cl/2zi0f</t>
  </si>
  <si>
    <t>3.2</t>
  </si>
  <si>
    <t>Revisar observaciones de Grupos de valor y ajustar (si aplica) Mapa de Riesgos de Corrupción</t>
  </si>
  <si>
    <t>Plan anticorrupción y atención al ciudadano ajustado (en caso que aplique)</t>
  </si>
  <si>
    <t xml:space="preserve">31/01/2020
</t>
  </si>
  <si>
    <t>Se realizó la públicación del Plan Anticorrupción y de Atención al Ciudadano y mapa de riesgos de corrupción (tercera versión)</t>
  </si>
  <si>
    <r>
      <t xml:space="preserve">3.2.1 Memorando a la oficina de control Interno comunicando el Plan Anticorrupción y Atención al Ciudadano 2020 V3
3.2.2 Correo electronico solicitando la publicación en Ley de Transparecia del PAAC V3
3.2.3 Publicación Ley de transparencia PAAC  </t>
    </r>
    <r>
      <rPr>
        <u/>
        <sz val="11"/>
        <color rgb="FF1155CC"/>
        <rFont val="Arial"/>
      </rPr>
      <t>https://n9.cl/2zi0f</t>
    </r>
  </si>
  <si>
    <r>
      <rPr>
        <b/>
        <sz val="10"/>
        <color theme="1"/>
        <rFont val="Calibri"/>
      </rPr>
      <t xml:space="preserve">Subcomponente /proceso 4
</t>
    </r>
    <r>
      <rPr>
        <sz val="10"/>
        <color theme="1"/>
        <rFont val="Calibri"/>
      </rPr>
      <t xml:space="preserve"> Monitoreo o revisión</t>
    </r>
  </si>
  <si>
    <t>4.1</t>
  </si>
  <si>
    <t>Monitoreo del Plan</t>
  </si>
  <si>
    <t>Registro del monitoreo</t>
  </si>
  <si>
    <t>Responsable de las actividades y Oficina Asesora de Planeación.</t>
  </si>
  <si>
    <t>15/04/2020
18/08/2020
30/11/2020</t>
  </si>
  <si>
    <t>La Oficina Asesora de Planeación, realizó el seguimiento al Plan Anticorrupción y Atención al Ciudadano del tercer cuatrimestre</t>
  </si>
  <si>
    <t>4.1.1 Monitoreo PAAC III cuatrimestre 
4.1.2 Memorandos y correos seguimiento PAAC Grupo Servicio al Ciudadano
4.1.3 Memorandos y correos seguimiento PAAC Oficina de Informática
4.1.4 Memorandos y correos seguimiento PAAC Grupo de Talento Humano
4.1.5 Memorandos y correos seguimiento PAAC Oficina Asesora Jurídica
4.1.6 Memorandos y correos seguimiento PAAC Grupo Acreditación
4.1.7 Memorandos y correos seguimiento PAAC Grupo Comunicaciones y Prensa</t>
  </si>
  <si>
    <r>
      <rPr>
        <b/>
        <sz val="10"/>
        <color theme="1"/>
        <rFont val="Calibri"/>
      </rPr>
      <t xml:space="preserve">Subcomponente/proceso 5
</t>
    </r>
    <r>
      <rPr>
        <sz val="10"/>
        <color theme="1"/>
        <rFont val="Calibri"/>
      </rPr>
      <t>Seguimiento</t>
    </r>
  </si>
  <si>
    <t>5.1.</t>
  </si>
  <si>
    <t>Seguimiento del Plan</t>
  </si>
  <si>
    <t>Informes de seguimiento</t>
  </si>
  <si>
    <r>
      <rPr>
        <sz val="10"/>
        <color theme="1"/>
        <rFont val="Calibri"/>
      </rPr>
      <t xml:space="preserve">* </t>
    </r>
    <r>
      <rPr>
        <sz val="10"/>
        <color theme="1"/>
        <rFont val="Calibri"/>
      </rPr>
      <t>Oficina de Control Interno</t>
    </r>
  </si>
  <si>
    <t>Corte 30/04/2020 Publicar 11/05/2020
Corte 31/08/2020 Publicar 08/09/2020
Corte 31/12/2020 Publicar 13/01/2021</t>
  </si>
  <si>
    <t>Componente 2:  Racionalización de Trámites</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</si>
  <si>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</si>
  <si>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</si>
  <si>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</si>
  <si>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</si>
  <si>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</si>
  <si>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</si>
  <si>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</si>
  <si>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</si>
  <si>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</si>
  <si>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</si>
  <si>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</si>
  <si>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</si>
  <si>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</si>
  <si>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t>
  </si>
  <si>
    <t>Responsable</t>
  </si>
  <si>
    <t>Trámite</t>
  </si>
  <si>
    <t>Acreditación de laboratorios ambientales en Colombia</t>
  </si>
  <si>
    <t>Inscrito</t>
  </si>
  <si>
    <r>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t>
    </r>
    <r>
      <rPr>
        <b/>
        <sz val="10"/>
        <rFont val="Calibri"/>
      </rPr>
      <t xml:space="preserve"> presencial</t>
    </r>
    <r>
      <rPr>
        <sz val="10"/>
        <color rgb="FF000000"/>
        <rFont val="Calibri"/>
      </rPr>
      <t xml:space="preserve"> de cada usuario, desde cualquier parte del territorio nacional, con la sede única del IDEAM en  Bogotá D.C., bajo las limitaciones del correo postal y/o  los horarios de oficina de los funcionarios a cargo de la tarea.</t>
    </r>
  </si>
  <si>
    <r>
      <t xml:space="preserve">Continuar con la estrategia de implementar un mecanismo alternativo de comunicación </t>
    </r>
    <r>
      <rPr>
        <sz val="10"/>
        <rFont val="Calibri"/>
      </rPr>
      <t xml:space="preserve">virtual </t>
    </r>
    <r>
      <rPr>
        <sz val="10"/>
        <color rgb="FF000000"/>
        <rFont val="Calibri"/>
      </rPr>
      <t>con el usuario, para la notificación al usuario, tanto de los actos administrativos generados, como de la comunicación del usuario con el IDEAM en el marco del trámite</t>
    </r>
  </si>
  <si>
    <t>La notificación por medios electrónicos autorizados por el usuario de las comunicaciones generadas para éste en el marco del trámite de acreditación, redunda directamente en disminución de costos y  tiempo de traslado hasta la ciudad de Bogotá D.C., a la la sede central del IDEAM.
Por otra parte, la facilidad del usuario de comunicar y/o trasladar información necesaria para el trámite por estos mismos medios electrónicos, disminuye igualmente en costos adicionales de correo postal certificado.</t>
  </si>
  <si>
    <t>Tecnológica</t>
  </si>
  <si>
    <t>Respuesta y /o Notificacion electronica</t>
  </si>
  <si>
    <t>Subdireccion de Estudios Ambientales (Grupo de Acreditacion)
Apoya: Oficina Asesora de Planeacion (OAP)</t>
  </si>
  <si>
    <t>Se implementa la notificación por medios electrónicos autorizados por el usuario. Actualmente el 100% de los actos administrativos del proceso de acreditación (autos, resoluciones y recursos) son notificados por la Secretaría General a través de este medio
Lo anterior ha redundado directamente en disminución de costos y  tiempo de traslado hasta la ciudad de Bogotá D.C., a la la sede central del IDEAM y ha disminuido costos adicionales de correo postal certificado.</t>
  </si>
  <si>
    <t>1. Indicador eficacia estrategia acreditación.xls., con el cual se ha logrado que el 92% de los usuarios acreditados se notifiquen por medios electrónicos. Actualmente, la Secretaría General notifica el 100% de los actos administrativos (autos resoluciones y recursos) utilizando el correo electrónico certificado 4-72.
2. Archivo base de datos de Notificación electrónica 2020-11-06.xls. Explicación: Los datos de notificación se mantienen en este archivo y se actualizan cada vez que se va a notificar un acto administrativo y se está aprovechando para solicitarles la autorización cuando no la tienen, respondiendo a la Directiva Nacional del trabajo en casa, por efectos de la emergencia Sanitaria. Se detectan también cambios de representación legal en cierto tiempo, como por ejemplo todas las CAR´s en diciembre cambiaron o ratificaron directores, al igual que los cambios en las alcaldías y los departamentos administrativos.</t>
  </si>
  <si>
    <t>Estandarizar el procedimiento de acreditación conforme a la norma ISO 17011</t>
  </si>
  <si>
    <t>La estandarización del procedimiento de acreditación garantiza que el IDEAM, como organismo de acreditación que realiza la acreditación de organismos de evaluación de la conformidad, actue de manera imparcial y demuestre su competencia técnica, lo cual  brinda mayores garantias para el usuario y hace más transparente el proceso.</t>
  </si>
  <si>
    <t>Administrativa</t>
  </si>
  <si>
    <t>Implementación norma ISO 17011</t>
  </si>
  <si>
    <t>Se realiza la estandarización de los procesos bajo los lineamientos de la norma NTC/ISO 17011 “Evaluación de la conformidad — Requisitos para los organismos de acreditación que realizan la acreditación de organismos de evaluación de la conformidad” cumpliendo con los planes de mejoramiento internos.</t>
  </si>
  <si>
    <t>1. Matriz de implementación de la norma ISO 17011. La matriz detalla cada númeral y requisito de la norma ISO 17011, las acciones de implementación y las correspondientes evidencias. Al interior de la matriz correspondiente se encuentran enlaces a 43 evidencias, que permiten evidenciar la implementación de la norma en las actividades misionales del grupo de acreditación.
2. Carpeta Reglamento Comités Grupo de Acreditación.zip. Explicación: Se elaboró un reglamento donde se define la conformación y funciones de los comités de Acreditación, Reposición y Técnico con sus respectivos formatos, tanto para la citación de los designados y convocados como los formatos de actas y conceptos, donde quedan registrados los resultados de dichos comités.
3. Carpeta Competencias, Entrenam. y Eval. contratistas.zip. Explicación: Se realizó una compilación de las obligaciones contractuales como de las competencias establecidas en los estudios previos para para los contratistas que prestan sus servicios al Grupo de Acreditación. Se definieron los criterios para realizar el entrenamiento a los evaluadores líderes y asistentes, en el desarrollo de las obligaciones en el formato de Entrenamiento de Evaluadores. Igualmente, se definieron los criterios para la evaluación de los contratistas en el formato de Evaluación de Contratistas, con el fin de determinar el cumplimiento de sus obligaciones, comportamiento personal y habilidades durante la prestación del servicio.
4. Carpeta Formatos Formalizados G Acreditación.zip. Explicación: Se solicitó la formalización de ocho (8) formatos a la Oficina Asesora de Planeación mediante radicado de Orfeo 20206010001823, los cuales se encuentran ubicados en la intranet del Instituto y son empleados en la realización de auditorías remotas e in situ de acreditación y autorización.
5. Actualización Página Web.zip. Explicación: Se solicitó la actualización la página web del Instituto con relación a la información de los protocolos de Autorización y el formato de solicitud de Autorización del proceso de medición de emisiones contaminantes generadas por fuentes móviles, mediante radicado Orfeo 20206010001853 y mesa de ayuda REQ 2020-007726.</t>
  </si>
  <si>
    <t xml:space="preserve">Actualizar las Resoluciones 2509 de 2011 y la 268 de 2015. </t>
  </si>
  <si>
    <t xml:space="preserve">La actualización de la normativa que rige el proceso de acreditación, permitirá simplificar el trámite de acreditación y dar mayor claridad para el usuario mejorando los tiempos de atención. </t>
  </si>
  <si>
    <t>Normativa</t>
  </si>
  <si>
    <t>Modificación de las Resoluciones 2509 de 2011 y 268 de 2015</t>
  </si>
  <si>
    <t>Se avanza en borrador de proyecto para la modifiación de la resolución 268 de 2015. Se socializa con ANLA y Ministerio. No se lográ culminar debido a algunos aspectos de implementación de la NTC/ISO 17011 a nivel de políticas y comité de acreditación y apelación. Se espera solicitar concepto al Departamento Administrativo de la Función Pública, someter  a consulta publica y expedir en el primer cuatrimestre de 2021
Se realiza borrador para modificación del alcance del proceso de acreditación en el Decreto Único Reglamentario del Sector Ambiente (Decreto 1076 de 2015)
Se expiden resoluciones 342, 504 y 651 de 2020 las cuales conteplan procesos transitorios y permanentes para el funcionamiento del grupo de acreditación durante la emergencia sanitaria</t>
  </si>
  <si>
    <t>Borradores normativos y correos y memorandos asociados</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</si>
  <si>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</si>
  <si>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</si>
  <si>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Continuar con la estrategia de implementar un mecanismo alternativo de comunicación virtual con el usuario, para la notificación por medios electrónicos autorizados, tanto de los actos administrativos generados, como de la comunicación con el IDEAM en el marco del trámite</t>
  </si>
  <si>
    <t>La notificación por medios electrónicos autorizados por el usuario de las comunicaciones generadas para éste en el marco del trámite de autorización, redunda directamente en disminución de costos y  tiempo de traslado hasta la ciudad de Bogotá D.C., a la la sede central del IDEAM.
Por otra parte, la facilidad del usuario de comunicar y/o trasladar información necesaria para el trámite por estos mismos medios electrónicos, disminuye igualmente en costos adicionales de correo postal certificado.</t>
  </si>
  <si>
    <t>Se implementa la notificación por medios electrónicos autorizados por el usuario. Actualmente el 100% de los actos administrativos generados en el proceso de autorización (resoluciones y recursos) son notificados por la Secretaría General a través de este medio
Lo anterior ha redundado directamente en disminución de costos y  tiempo de traslado hasta la ciudad de Bogotá D.C., a la la sede central del IDEAM y ha disminuido costos adicionales de correo postal certificado.</t>
  </si>
  <si>
    <t>1. Indicador eficacia estrategia autorización.xls. Explicación: se ha logrado que el 66% de los usuarios autorizados se notifiquen por medios electrónicos. La Secretaría General notifica el 100% de los actos administrativos utilizando el correo electrónico certificado 4-72.
2. Archivo base de datos de notificación Copia Notificación electrónica 2020-11-06.xls. Explicación: Los datos de notificación se mantienen en este archivo y se actualizan cada vez que se va a notificar un acto administrativo y se está aprovechando para solicitarles la autorización cuando no la tienen, respondiendo a la Directiva Nacional del trabajo en caso, por efectos de la emergencia Sanitaria. Se detectan también cambios de representación legal en cierto tiempo, como por ejemplo todas las CAR´s en diciembre cambiaron o ratificaron directores, al igual que los cambios en las alcaldías y los departamentos administrativos.</t>
  </si>
  <si>
    <t>Estandarizar el procedimiento de autorización conforme a la norma ISO 17011</t>
  </si>
  <si>
    <t>La estandarización del procedimiento de autorización garantiza que el IDEAM, como organismo de acreditación que realiza la acreditación de organismos de evaluación de la conformidad, actue de manera imparcial y demuestre su competencia técnica, lo cual  brinda mayores garantias para el usuario y hace más transparente el proceso.</t>
  </si>
  <si>
    <t>1.  Matriz de implementación de la norma ISO 17011. La matriz detalla cada númeral y requisito de la norma ISO 17011, las acciones de implementación y las correspondientes evidencias. Al interior de la matriz correspondiente se encuentran enlaces a 43 evidencias, que permiten evidenciar la implementación de la norma en las actividades misionales del grupo de acreditación.
2. Carpeta Reglamento Comités Grupo de Acreditación.zip. Explicación: Se elaboró un reglamento donde se define la conformación y funciones de los comités de Acreditación, Reposición y Técnico con sus respectivos formatos, tanto para la citación de los designados y convocados como los formatos de actas y conceptos, donde quedan registrados los resultados de dichos comités.
3. Carpeta Competencias, Entrenam. y Eval. contratistas.zip. Explicación: Se realizó una compilación de las obligaciones contractuales como de las competencias establecidas en los estudios previos para para los contratistas que prestan sus servicios al Grupo de Acreditación. Se definieron los criterios para realizar el entrenamiento a los evaluadores líderes y asistentes, en el desarrollo de las obligaciones en el formato de Entrenamiento de Evaluadores. Igualmente, se definieron los criterios para la evaluación de los contratistas en el formato de Evaluación de Contratistas, con el fin de determinar el cumplimiento de sus obligaciones, comportamiento personal y habilidades durante la prestación del servicio.
4. Carpeta Formatos Formalizados G Acreditación.zip. Explicación: Se solicitó la formalización de ocho (8) formatos a la Oficina Asesora de Planeación mediante radicado de Orfeo 20206010001823, los cuales se encuentran ubicados en la intranet del Instituto y son empleados en la realización de auditorías remotas e in situ de acreditación y autorización.
5. Actualización Página Web.zip. Explicación: Se solicitó la actualización la página web del Instituto con relación a la información de los protocolos de Autorización y el formato de solicitud de Autorización del proceso de medición de emisiones contaminantes generadas por fuentes móviles, mediante radicado Orfeo 20206010001853 y mesa de ayuda REQ 2020-007726.</t>
  </si>
  <si>
    <t xml:space="preserve">La actualización de la normativa que rige el proceso de autorización, permitirá simplificar el trámite de autorización y dar mayor claridad para el usuario mejorando los tiempos de atención. </t>
  </si>
  <si>
    <t>Se encuentra a la espera de la expedición de la norma de  fuentes móviles, la cual establece la función del IDEAM con respecto al proceso de autorización.
Se elabora propuesta para la inclusión de los CDA dentro del proceso de autorización.</t>
  </si>
  <si>
    <t>Borradores normativos y presentación CDA</t>
  </si>
  <si>
    <t>Componente 3:  Rendición de cuentas</t>
  </si>
  <si>
    <t xml:space="preserve">Subcomponente </t>
  </si>
  <si>
    <t>Actividades</t>
  </si>
  <si>
    <r>
      <t xml:space="preserve">Subcomponente 1 
</t>
    </r>
    <r>
      <rPr>
        <sz val="10"/>
        <color theme="1"/>
        <rFont val="Calibri"/>
      </rPr>
      <t>Información de calidad y en lenguaje comprensible</t>
    </r>
  </si>
  <si>
    <t>Definición del equipo lider del proceso de rendición de cuentas</t>
  </si>
  <si>
    <t xml:space="preserve">Una mesa de trabajo para definir integrantes y responsables (acta, lista de asitencia y fotos) </t>
  </si>
  <si>
    <r>
      <rPr>
        <sz val="10"/>
        <color theme="1"/>
        <rFont val="Calibri"/>
      </rPr>
      <t>*</t>
    </r>
    <r>
      <rPr>
        <sz val="8"/>
        <color theme="1"/>
        <rFont val="Calibri"/>
      </rPr>
      <t xml:space="preserve"> </t>
    </r>
    <r>
      <rPr>
        <sz val="10"/>
        <color theme="1"/>
        <rFont val="Calibri"/>
      </rPr>
      <t>Alta dirección</t>
    </r>
  </si>
  <si>
    <t>Cumplido al 100%</t>
  </si>
  <si>
    <t>No aplica</t>
  </si>
  <si>
    <t>1.2</t>
  </si>
  <si>
    <t>Elaborar la Estrategia de Rendición de Cuentas 2020</t>
  </si>
  <si>
    <t xml:space="preserve">Una (1) Estregia de rendición de cuentas
1 (Plan de Rendición de Cuentas) </t>
  </si>
  <si>
    <r>
      <rPr>
        <sz val="10"/>
        <color theme="1"/>
        <rFont val="Calibri"/>
      </rPr>
      <t>*</t>
    </r>
    <r>
      <rPr>
        <sz val="8"/>
        <color theme="1"/>
        <rFont val="Calibri"/>
      </rPr>
      <t xml:space="preserve"> </t>
    </r>
    <r>
      <rPr>
        <sz val="10"/>
        <color theme="1"/>
        <rFont val="Calibri"/>
      </rPr>
      <t>Equipo  líder de rendición de cuentas</t>
    </r>
  </si>
  <si>
    <r>
      <t>Se elaboró la estrategia de rendición de cuentas para la vigencia 2020, la cual se aprobó en Sesión No. 21  por parte del Comité Institucional de Gestión y Desempeño del 15 de mayo de 2020. (</t>
    </r>
    <r>
      <rPr>
        <u/>
        <sz val="10"/>
        <color theme="1"/>
        <rFont val="Calibri"/>
      </rPr>
      <t>cumplida al 100% y reportada en el II trimestre)</t>
    </r>
  </si>
  <si>
    <t>1.3</t>
  </si>
  <si>
    <t>Actualizar la caracterización de la población objetivo del IDEAM basándose en estudios previos y análisis existentes.</t>
  </si>
  <si>
    <t>Documento  de caracterización actualizado publicado y socializado</t>
  </si>
  <si>
    <r>
      <rPr>
        <sz val="10"/>
        <rFont val="Calibri"/>
      </rPr>
      <t>*</t>
    </r>
    <r>
      <rPr>
        <sz val="8"/>
        <rFont val="Calibri"/>
      </rPr>
      <t xml:space="preserve"> </t>
    </r>
    <r>
      <rPr>
        <sz val="10"/>
        <rFont val="Calibri"/>
      </rPr>
      <t>Grupo de Servicio al Ciudadano</t>
    </r>
  </si>
  <si>
    <t>1.4</t>
  </si>
  <si>
    <t>Publicar en la página Web de la entidad la información relacionada con Ley de Transparencia y aquellos mecanismos mediante los cuales la ciudadanía pueda verificar la rendición de cuentas.                                                               
(Medios de divulgación: Página Web), con el objeto de mejorar el posicionamiento de la entidad dado por el indice de transparencia (ITA)</t>
  </si>
  <si>
    <t>Actualización de la información en los vínculos de la página web de la entidad en Ley de Transparencia</t>
  </si>
  <si>
    <r>
      <rPr>
        <sz val="10"/>
        <rFont val="Calibri"/>
      </rPr>
      <t>*</t>
    </r>
    <r>
      <rPr>
        <sz val="8"/>
        <rFont val="Calibri"/>
      </rPr>
      <t xml:space="preserve"> </t>
    </r>
    <r>
      <rPr>
        <sz val="10"/>
        <rFont val="Calibri"/>
      </rPr>
      <t xml:space="preserve">Líderes de proceso y Grupo de Comunicaciones  </t>
    </r>
  </si>
  <si>
    <t>Con el nuevo esquema del árbol de Ley de Trasparencia, producto de la nueva estrategia implantada por la Oficina Asesora de Planeación y su equipo de colaboradores, el Grupo de Comunicaciones y prensa en los meses de septiembre y noviembre del presente año, realizo seguimiento de la información de los contenidos que cada depednecia tiene a su cargo. Es importante resaltar que si las depednecias no tienen actualizada la información, se les informará a través de un correo electronico para que la actualizacion de dicha información se haga periodicameete conforme a lo planeado pora cada una de ellas.</t>
  </si>
  <si>
    <t>Evidencias adjuntas (carpeta 1.4): Esquema del árbol Ley e Trasparencia con cada uno de sus link, fecha de revisión y estado en eque se encuentra (meses de septiembre y noviembre) y Correos a depednecias que n tienen actualizada la información.</t>
  </si>
  <si>
    <t>1.5</t>
  </si>
  <si>
    <t xml:space="preserve">Publicar noticias relacionadas con la gestión de la Entidad, avances y resultados.                                                        </t>
  </si>
  <si>
    <t>Noticias publicadas donde se evidencie la gestión del IDEAM.</t>
  </si>
  <si>
    <r>
      <rPr>
        <sz val="10"/>
        <rFont val="Calibri"/>
      </rPr>
      <t>*</t>
    </r>
    <r>
      <rPr>
        <sz val="8"/>
        <rFont val="Calibri"/>
      </rPr>
      <t xml:space="preserve"> </t>
    </r>
    <r>
      <rPr>
        <sz val="10"/>
        <rFont val="Calibri"/>
      </rPr>
      <t>Grupo de Comunicaciones y Prensa</t>
    </r>
  </si>
  <si>
    <t>El Grupo de Comunicaciones y Prensa ha publicado en la página Web e Intranet noticias relacionadas con la gestión de la entidad</t>
  </si>
  <si>
    <r>
      <t xml:space="preserve">Págima web: </t>
    </r>
    <r>
      <rPr>
        <sz val="10"/>
        <color rgb="FF0070C0"/>
        <rFont val="Calibri"/>
      </rPr>
      <t>https://bit.ly/33SQtRS</t>
    </r>
    <r>
      <rPr>
        <sz val="10"/>
        <color theme="1"/>
        <rFont val="Calibri"/>
      </rPr>
      <t xml:space="preserve">
Intranet: </t>
    </r>
    <r>
      <rPr>
        <sz val="10"/>
        <color rgb="FF0070C0"/>
        <rFont val="Calibri"/>
      </rPr>
      <t xml:space="preserve">https://bit.ly/3dEmXDM
</t>
    </r>
    <r>
      <rPr>
        <sz val="10"/>
        <rFont val="Calibri"/>
      </rPr>
      <t>Publicación revista Ideambiente:</t>
    </r>
    <r>
      <rPr>
        <sz val="10"/>
        <color rgb="FF0070C0"/>
        <rFont val="Calibri"/>
      </rPr>
      <t xml:space="preserve">  http://intranet.ideam.gov.co/ </t>
    </r>
  </si>
  <si>
    <t>1.6</t>
  </si>
  <si>
    <t>Divulgar los productos realizados por el IDEAM y su alcance.</t>
  </si>
  <si>
    <t xml:space="preserve">Piezas gráficas, audiovisual o multimedia </t>
  </si>
  <si>
    <t>* Grupo de Comunicaciones y Prensa</t>
  </si>
  <si>
    <t>Se han realizado diversas publicaciones de productos realizados por el Ideam, que han requerido diferentes piezas elaboradas por el diseñador del Grupo de Comunicaciones.  El deseño de piezas gráficas o banners van acompañadas con la noticia o el contenido de la información</t>
  </si>
  <si>
    <r>
      <t>Evidencias adjuntas (carpeta 1.6) o también se encuentan en las publicaciones realizadas en la Web o Intranet Oficina de Prensa. Págima web:</t>
    </r>
    <r>
      <rPr>
        <sz val="10"/>
        <color rgb="FF2E75B5"/>
        <rFont val="Calibri"/>
      </rPr>
      <t xml:space="preserve"> https://bit.ly/33SQtRS</t>
    </r>
    <r>
      <rPr>
        <sz val="10"/>
        <color theme="1"/>
        <rFont val="Calibri"/>
      </rPr>
      <t xml:space="preserve">
Intranet:</t>
    </r>
    <r>
      <rPr>
        <sz val="10"/>
        <color rgb="FF2E75B5"/>
        <rFont val="Calibri"/>
      </rPr>
      <t xml:space="preserve"> https://bit.ly/3dEmXDM</t>
    </r>
  </si>
  <si>
    <r>
      <t>Subcomponente 2</t>
    </r>
    <r>
      <rPr>
        <sz val="10"/>
        <color theme="1"/>
        <rFont val="Calibri"/>
      </rPr>
      <t xml:space="preserve"> 
Diálogo de doble vía con la ciudadanía y sus organizaciones</t>
    </r>
  </si>
  <si>
    <t>Audiencia pública de rendición de cuentas (Presencial): 
(Foro-audiencia pública participativa) para divulgar a la ciudadanía y grupos de interés los resultados de la gestión institucional 2019-2020.</t>
  </si>
  <si>
    <t>1 audiencia pública participativa anual.</t>
  </si>
  <si>
    <t>• Dirección General
Secretaria General
• Oficina Asesora de Planeación
• Grupo de Comunicaciones
• Grupo de Gestión documental y Centro de Documentación 
• Grupo de Atención al Ciudadano 
• Oficina de Control Interno
•  Subdirección de Hidrología
•  Subdirección de Meteorología
•  Subdirección de Estudios Ambientales
•  Subdirección de Ecosistemas e Información Ambiental</t>
  </si>
  <si>
    <t>La Audiencia Pública de Rendición de Cuentas del Instituto de Hidrología, Meteorología y Estudios Ambientales (Ideam) se realizó el pasado 31 de agosto de forma virtual, teniendo en cuenta el estado de emergencia sanitaria que vive el país debido a la pandemia COVID-19. Esta actividad se llevó a cabo conjuntamente con todas las entidades e institutos del sector ambiental, en cabeza del Ministerio de Ambiente y Desarrollo Sostenible.
El Ideam participó activamente en los diferentes momentos de la planeación, preparación y realización de dicho evento, dando cumplimiento a las etapas enmarcadas en el Manual único de rendición de cuentas – MURC.
https://cutt.ly/9hqszgN</t>
  </si>
  <si>
    <t>Las evidencias  de la Audiencia Publica 2019-2020 se encuentran en el siguiente Link: https://cutt.ly/9hqszgN</t>
  </si>
  <si>
    <t>2.2</t>
  </si>
  <si>
    <t>Foro virtual como espacio de diálogo a través de TIC's para dar a conocer la gestión de la Entidad</t>
  </si>
  <si>
    <t>Dos (2) foros</t>
  </si>
  <si>
    <t>Como meta para el presente año, el Grupo de Comunicaciones y Prensa ha programado como mínimo dos foros como espacio de diálogo a través de los TIC, para dar a conocer la gestión de la entidadad y para ello ha programado en el primer semestre varios foros virtuales relacionesdos con los siguientes temas y carpetas: Carpeta 1. El 14 de mayo, Cafecito en Red- Red de jóvenes de Ambiente. Carpeta 2, Conversatorio virtual sobre alertas hidrometeorológicas y  ambientales para jóvenes. Carpeta 3. El 21 de mayo: Socialización de l aPágina web. Carpeta 4 Facebook Live con el Ministerio de Minas y Energía. Carpeta 5. El  4 de junio: Facebook Live Contexto Ganadero. Caréta 6. El 18 de junio Facebook Live: Día mundial de la lucha contra la decertificación, Carpeta 7.    Facebook Live Día Mundial de la Conservación de los Suelos: 7 de julio: https://www.facebook.com/ideam.instituto/videos/286113145835364/  Carpeta 8. Rueda de prensa de deforestación: 9 de julio: https://www.facebook.com/ideam.instituto/videos/1097581960636000/ Carpeta 9. Facebook Live con el periódico Agricultura y Ganadería: 17 de julio. Carpeta 10. Evento Aguas Subterráneas: 23 de julio. Carpeta 11. Facebook Live con Red Nacional de Jóvenes de Ambiente (nodo Meta): 29 de julio. Carpeta 12. Facebook Live con el periódico El Tiempo (condiciones meteorológicas en la capital): 30 de julio.</t>
  </si>
  <si>
    <t xml:space="preserve">Evidencias adjuntas: (carpeta 2.2) pantallazosde cada uno de los foros realizados de forma virtual : 1. Cafecito en Red- Red de jóvenes de Ambiente.
2. Alertas hidrometeorológicas y  ambientales para jóvenes.
3. Socialización de la Página web 
4. Facebook Live con el Ministerio de Minas y Energía.
5.  Contexto Ganadero
6. Día mundial de la lucha contra la decertificación
7.    Facebook Live Día Mundial de la Conservación de los Suelos https://www.facebook.com/ideam.instituto/videos/286113145835364/  
8. Rueda de prensa de deforestación: 9 de julio: https://www.facebook.com/ideam.instituto/videos/1097581960636000/ 
9. Facebook Live con el periódico Agricultura y Ganadería. 
10. Evento Aguas Subterráneas
11. Facebook Live con Red Nacional de Jóvenes de Ambiente (nodo Meta): 
12. Facebook Live con el periódico El Tiempo (condiciones meteorológicas en la capital.
ESTA META YA SE CUMPLIO </t>
  </si>
  <si>
    <t>2.3</t>
  </si>
  <si>
    <t>Participar en las Ferias Nacionales de Servicio al Ciudadano</t>
  </si>
  <si>
    <t>Participación en 1 FNSC (Feria Nacional de Servicio al Ciudadano)</t>
  </si>
  <si>
    <t>* Grupo de Servicio al Ciudadano</t>
  </si>
  <si>
    <t xml:space="preserve">En el segundo semestre de 2020, el Departamento Nacional de Planeación (DNP) con motivo de la emergencia sanitaria, decidió desarrollar durante la última semana del mes de septiembre, una estrategia de acercamiento Estado – Ciudadano (Feria Nacionales de Servicio al Ciudadano), bajo un esquema no presencial. Para el desarrollo de dicha estrategia se seleccionó al Departamento de Córdoba, dadas las condiciones de la emergencia por COVID-19, priorizaron un grupo de entidades de orden nacional, en las cuales no está incluido el Ideam por lo tanto por parte del Instituto no se logró asistir. </t>
  </si>
  <si>
    <t xml:space="preserve">Oficio emitido por El Departamento Nacional de Planeación informando los nombres de las entidades seleccionadas para participar en la feria de servicio al ciudadano </t>
  </si>
  <si>
    <r>
      <t xml:space="preserve">Subcomponente 3
</t>
    </r>
    <r>
      <rPr>
        <sz val="10"/>
        <color theme="1"/>
        <rFont val="Calibri"/>
      </rPr>
      <t>Incentivos para motivar la cultura de la rendición y petición de cuentas</t>
    </r>
  </si>
  <si>
    <t>Identificar uno de los usuarios que más consulta la información del IDEAM y otro que haga uso de la misma, para entregarles un reconocimiento a su fidelidad.</t>
  </si>
  <si>
    <t>1. Hacer un reconocimiento público y el envío de una carta al usuario identificado, reconociendo y agradeciendo su fidelidad.                                                                                                 2. Entrega de kit de publicaciones seleccionadas del IDEAM al usuario escogido.</t>
  </si>
  <si>
    <t xml:space="preserve">
Se Envía oficio a dos usuarios agradeciendo y reconociendo el contacto permanente con el Ideam, sumado a eso se le remite a los dos ciudadanos kit de cinco publicaciones emitidas por el instituto. 
</t>
  </si>
  <si>
    <t xml:space="preserve">Oficio radicado N° 20202090071151, foto de las guías de envió y foto del kit de libros  </t>
  </si>
  <si>
    <t xml:space="preserve">Fortalecer las competencias de los funcionarios del IDEAM a través de la capacitaciones presenciales y/o virtuales que se encuentren enfocadas a buenas prácticas de Rendición de Cuentas.                                            </t>
  </si>
  <si>
    <t>Capacitación interna relacionada con buenas prácticas de Rendición de Cuentas en el cumplimiento de su labor.</t>
  </si>
  <si>
    <t>Este producto se reportó en el Il cuatrimestre 2020</t>
  </si>
  <si>
    <t xml:space="preserve">No aplica </t>
  </si>
  <si>
    <t>3.3</t>
  </si>
  <si>
    <t xml:space="preserve">Hacer reconocimiento público al servidor público del IDEAM que se destaque por la realización de prácticas de Rendición de Cuentas en el cumplimiento de su labor,  a  través de la publicación de una nota en la revista interna u otros canales de divulgación interna    </t>
  </si>
  <si>
    <t>Publicación de un (1) artículo en los medios de divulgación interna con el perfil del funcionario seleccionado.</t>
  </si>
  <si>
    <r>
      <rPr>
        <sz val="10"/>
        <rFont val="Calibri"/>
      </rPr>
      <t>*</t>
    </r>
    <r>
      <rPr>
        <sz val="8"/>
        <rFont val="Calibri"/>
      </rPr>
      <t xml:space="preserve"> </t>
    </r>
    <r>
      <rPr>
        <sz val="10"/>
        <rFont val="Calibri"/>
      </rPr>
      <t xml:space="preserve">Oficina Asesora de Planeación
* Grupo de Servicio al Ciudadano
</t>
    </r>
    <r>
      <rPr>
        <sz val="10"/>
        <rFont val="Calibri"/>
      </rPr>
      <t>*</t>
    </r>
    <r>
      <rPr>
        <sz val="8"/>
        <rFont val="Calibri"/>
      </rPr>
      <t xml:space="preserve"> </t>
    </r>
    <r>
      <rPr>
        <sz val="10"/>
        <rFont val="Calibri"/>
      </rPr>
      <t>Grupo de Administración y Desarrollo del Talento Humano
* Grupo de Comunicaciones y Prensa</t>
    </r>
  </si>
  <si>
    <t>El Grupo de Administración y Desarrollo del Talento Humano desarrollara el evento de reconocimiento de logros laborales el 10 de diciembre de 2020 de 2:00 a 4:30 pm por medio de conexión virtual, en donde se dará reconocimiento a los funcionarios que se destaquen por la realización de prácticas de Rendición de Cuentas en el cumplimiento de su labor.</t>
  </si>
  <si>
    <r>
      <t xml:space="preserve">Link de conexión: </t>
    </r>
    <r>
      <rPr>
        <u/>
        <sz val="10"/>
        <color rgb="FF0070C0"/>
        <rFont val="Calibri"/>
      </rPr>
      <t>meet.google.com/wbo-mhwj-qyu</t>
    </r>
  </si>
  <si>
    <r>
      <rPr>
        <b/>
        <sz val="10"/>
        <color theme="1"/>
        <rFont val="Calibri"/>
      </rPr>
      <t xml:space="preserve">Subcomponente 4
</t>
    </r>
    <r>
      <rPr>
        <sz val="10"/>
        <color theme="1"/>
        <rFont val="Calibri"/>
      </rPr>
      <t>Evaluación y retroalimentación a  la gestión institucional</t>
    </r>
  </si>
  <si>
    <t>Evaluación y propuesta de mejoras de la estrategia de rendición de cuentas.</t>
  </si>
  <si>
    <t xml:space="preserve">Documento con evaluación y mejoras respecto a la estrategia de rendición de cuentas </t>
  </si>
  <si>
    <r>
      <rPr>
        <sz val="10"/>
        <color theme="1"/>
        <rFont val="Calibri"/>
      </rPr>
      <t>*</t>
    </r>
    <r>
      <rPr>
        <sz val="8"/>
        <color theme="1"/>
        <rFont val="Calibri"/>
      </rPr>
      <t xml:space="preserve"> </t>
    </r>
    <r>
      <rPr>
        <sz val="10"/>
        <color theme="1"/>
        <rFont val="Calibri"/>
      </rPr>
      <t>Equipo  líder de rendición de cuentas</t>
    </r>
  </si>
  <si>
    <t>Se realizo audiencia de Rendición de Cuentas el 31 de agosto de 2020</t>
  </si>
  <si>
    <t>4,1 Informe Evaluación Audiencia Pública De Rendición De Cuentas Sector Ambiente 2020 - N° Ineaprc-2020-29</t>
  </si>
  <si>
    <t>Componente 4:  Mecanismos para Mejorar la Atención al Ciudadano - Servicio al Ciudadano</t>
  </si>
  <si>
    <r>
      <rPr>
        <b/>
        <sz val="10"/>
        <color theme="1"/>
        <rFont val="Calibri"/>
      </rPr>
      <t>Subcomponente 1</t>
    </r>
    <r>
      <rPr>
        <sz val="10"/>
        <color theme="1"/>
        <rFont val="Calibri"/>
      </rPr>
      <t xml:space="preserve"> 
Estructura administrativa y Direccionamiento estratégico </t>
    </r>
  </si>
  <si>
    <t>Determinar la efectividad de las actividades de servicio al ciudadano, realizadas por el IDEAM, durante la vigencia 2019</t>
  </si>
  <si>
    <t xml:space="preserve">Informe de resultados de la implementación de las actividades de servicioal ciudadano 2019 </t>
  </si>
  <si>
    <t>Este producto se reportó en el I cuatrimestre 2020</t>
  </si>
  <si>
    <t>Elaborar la Estrategia de Servicio al Ciudadano 2020</t>
  </si>
  <si>
    <t>Definir y elaborar la Estrategia de Servicio al Ciudadano 2020</t>
  </si>
  <si>
    <r>
      <rPr>
        <b/>
        <sz val="10"/>
        <color theme="1"/>
        <rFont val="Calibri"/>
      </rPr>
      <t xml:space="preserve">Subcomponente 2 
</t>
    </r>
    <r>
      <rPr>
        <sz val="10"/>
        <color theme="1"/>
        <rFont val="Calibri"/>
      </rPr>
      <t>Fortalecimiento de los canales de atención</t>
    </r>
  </si>
  <si>
    <t>Fortalecer de acuerdo a la viabilidad de recursos, los canales de atención con los resultados del diagnostico</t>
  </si>
  <si>
    <t>Fortalecimiento de un canal de Atención al Ciudadano</t>
  </si>
  <si>
    <t xml:space="preserve">Se fortaleció un canal de atención al ciudadano, el cual fue el formulario de PQRS, se ajustó de acuerdo a la resolución 3564 de 2015, logrando un formulario con todos los requerimientos legales. </t>
  </si>
  <si>
    <t>Link del formulario en línea: http://www.ideam.gov.co/web/atencion-y-participacion-ciudadana/pqrs</t>
  </si>
  <si>
    <r>
      <rPr>
        <b/>
        <sz val="10"/>
        <color theme="1"/>
        <rFont val="Calibri"/>
      </rPr>
      <t xml:space="preserve">Subcomponente 3 </t>
    </r>
    <r>
      <rPr>
        <sz val="10"/>
        <color theme="1"/>
        <rFont val="Calibri"/>
      </rPr>
      <t xml:space="preserve">
Talento humano</t>
    </r>
  </si>
  <si>
    <t xml:space="preserve">Promover en la Entidad una cultura de servicio al ciudadano </t>
  </si>
  <si>
    <t>Cronograma de capacitaciones.
Actas de reunión con las evidencias.</t>
  </si>
  <si>
    <t>Cortes
30/04/2020
31/08/2020
30/11/2020</t>
  </si>
  <si>
    <t>En el III cuatrimestre de 2020, se dictaron 5 capacitaciones sobre los temas de normatividad de PQRS y participación ciudadana, se aporta como evidencia, 1) Área Operativa N° 1. 2) Área Operativa N° 7  3) Área Operativa N° 4.  4) todos los funcionarios y contratistas del Ideam,  5) Talento Humano (citación)</t>
  </si>
  <si>
    <t>Citación  y lista de asistencia de cada capacitación</t>
  </si>
  <si>
    <r>
      <rPr>
        <b/>
        <sz val="10"/>
        <color theme="1"/>
        <rFont val="Calibri"/>
      </rPr>
      <t xml:space="preserve">Subcomponente 4
</t>
    </r>
    <r>
      <rPr>
        <sz val="10"/>
        <color theme="1"/>
        <rFont val="Calibri"/>
      </rPr>
      <t xml:space="preserve"> Normativo y procedimental</t>
    </r>
  </si>
  <si>
    <t>Realizar reporte del seguimiento hecho a la gestión interna de las PQRS.</t>
  </si>
  <si>
    <t>Informe de seguimiento</t>
  </si>
  <si>
    <t>Cortes
31/01/2020
30/04/2020
31/07/2020
31/10/2020</t>
  </si>
  <si>
    <t>Se publicaron en el portal institucional en la fecha estipulada, un (1) informe del seguimiento hecho a la gestión interna de las PQRS, correspondiente al tercer trimestre de 2020 se encuentra en el siguiente enlace: http://www.ideam.gov.co/web/atencion-y-participacion-ciudadana/informes-pqrsdf</t>
  </si>
  <si>
    <t>un (1) Informe de seguimiento PQRS</t>
  </si>
  <si>
    <r>
      <rPr>
        <b/>
        <sz val="10"/>
        <color theme="1"/>
        <rFont val="Calibri"/>
      </rPr>
      <t>Subcomponente 5</t>
    </r>
    <r>
      <rPr>
        <sz val="10"/>
        <color theme="1"/>
        <rFont val="Calibri"/>
      </rPr>
      <t xml:space="preserve">
Relacionamiento con el ciudadano</t>
    </r>
  </si>
  <si>
    <t>5.1</t>
  </si>
  <si>
    <t>Realizar la medición del Nivel de Satisfacción de Usuarios del IDEAM.</t>
  </si>
  <si>
    <t>Informe de medición NSU</t>
  </si>
  <si>
    <t>30/06/2020
30/11/2020</t>
  </si>
  <si>
    <t>Se realizó el informe de NSU II semestre 2020 y se publicó en el portal institucional</t>
  </si>
  <si>
    <t>Informe NSU – I semestre 2020</t>
  </si>
  <si>
    <t>5.2</t>
  </si>
  <si>
    <t>Implementar acciones de mejora viables producto de análisis de la medición de la NSU</t>
  </si>
  <si>
    <t>Acciones viables implementadas</t>
  </si>
  <si>
    <t>Se realizaron acciones de mejora frente a las sugerencias de los ciudadanos en la encuenta de NSU</t>
  </si>
  <si>
    <t>Informe de acciones de mejora - NSU I semestre 2020</t>
  </si>
  <si>
    <t>Componente 5: Mecanismos para Mejorar la Atención al Ciudadano - Estrategia de participación ciudadana en la gestión pública</t>
  </si>
  <si>
    <t>Fase del ciclo de la Gestión</t>
  </si>
  <si>
    <t>Objetivo (s) de la actividad</t>
  </si>
  <si>
    <t>Meta/Producto</t>
  </si>
  <si>
    <t>Indicador</t>
  </si>
  <si>
    <t>Diagnóstico</t>
  </si>
  <si>
    <t>Determinar la efectividad de las actividades de participación ciudadana, realizadas por el IDEAM, durante la vigencia 2019</t>
  </si>
  <si>
    <t xml:space="preserve">Determinar la efectividad  de las actividades de participación ciudadana realizadas en el Instituto, durante la vigencia 2019. </t>
  </si>
  <si>
    <t xml:space="preserve">Informe de resultados de la implementación de la estrategia 2019 </t>
  </si>
  <si>
    <t>Informe de resultados 2019</t>
  </si>
  <si>
    <t>Formulación/Planeación de politicas, planes, programas o proyectos</t>
  </si>
  <si>
    <t>Elaborar la Estrategia de Participación Ciudadana 2020</t>
  </si>
  <si>
    <t>Definir y elaborar el Plan de Participación Ciudadana 2020</t>
  </si>
  <si>
    <t>Estrategia y plan de Participación Ciudadana</t>
  </si>
  <si>
    <t xml:space="preserve">Una (1) Estrategia de Participación Ciudadana
Un (1) Plan de Participación Ciudadana </t>
  </si>
  <si>
    <t>Implementación/ejecución/colaboración</t>
  </si>
  <si>
    <t>Desarrollar e implementar las actividades planteadas en el Plan de Participación Ciudadana 2020</t>
  </si>
  <si>
    <t>Cumplir las actividades o eventos definidos en el Plan de Participación Ciudadana 2020</t>
  </si>
  <si>
    <t xml:space="preserve">Desarrollar el 100% de las actividades planetadas en el Plan de Participación Ciudadana. </t>
  </si>
  <si>
    <t>Número de actividades planteadas / número de actividades realizadas.</t>
  </si>
  <si>
    <t>* Grupo de Servicio al Ciudadano
* Grupo de Comunicaciones</t>
  </si>
  <si>
    <t xml:space="preserve">Se realizaron diferentes actividades de participación ciudadana, las cuales son: 1) Conversatorio virtual: Clima y ambiente por salas (Incendios, Deslizamientos e Inundaciones. 2) Conversatorio del día de la ciencia del Colegio Fundación Manuel Aya .3) Plataforma Fews.4) Clima y ambiente: segunda temporada de lluvias y seguimiento al fenómeno de la niña San Andrés, Providencia y Santa Catalina. 5) Clima y ambiente: segunda temporada de lluvias y seguimiento al fenómeno de la niña" La Guajira, Cesar, Bolívar y Magdalena. 6) Un café con el Ideam-Discapacidad visual 7) Charla académica –UNISANGIL.8) Clima y ambiente: segunda temporada de lluvias y seguimiento al fenómeno de la niña" Santander-Norte de Santander y Arauca. 9) Clima y ambiente: segunda temporada de lluvias y seguimiento al fenómeno de la niña" Antioquia-Eje Cafetero-Huila-Boyacá-Tolima y Bogotá D.C. 10) Clima y ambiente: segunda temporada de lluvias y seguimiento al fenómeno de la niña" Chocó, Cauca, Valle del Cauca y Nariño. 11) Clima y ambiente: segunda temporada de lluvias y seguimiento al fenómeno de la niña" Putumayo, Caquetá y Amazonas
12) Clima y ambiente: segunda temporada de lluvias y seguimiento al fenómeno de la niña" Meta, Vichada y Guaviare. 13)Un café con el Ideam- DHIME 14) Mamá, quiero ser científica. 15) Webinar comunicación del riesgo por inundaciones debido al fenómeno de La Niña 2020 
</t>
  </si>
  <si>
    <t xml:space="preserve">1) Conversatorio virtual: Clima y ambiente por salas (Incendios, Deslizamientos e Inundaciones – lista de asistencia 2) Conversatorio del día de la ciencia del Colegio Fundación Manuel Aya - lista de asistencia. 3) Plataforma Fews.4) Clima y ambiente: segunda temporada de lluvias y seguimiento al fenómeno de la niña San Andrés, Providencia y Santa Catalina - lista de asistencia. 5) Clima y ambiente: segunda temporada de lluvias y seguimiento al fenómeno de la niña" La Guajira, Cesar, Bolívar y Magdalena - lista de asistencia. 6) Un café con el Ideam-Discapacidad visual - informe 7) Charla académica –UNISANGIL -  lista de asistencia.8) Clima y ambiente: segunda temporada de lluvias y seguimiento al fenómeno de la niña" Santander-Norte de Santander y Arauca - lista de asistencia. 9) Clima y ambiente: segunda temporada de lluvias y seguimiento al fenómeno de la niña" Antioquia-Eje Cafetero-Huila-Boyacá-Tolima y Bogotá D.C.- lista de asistencia. 10) Clima y ambiente: segunda temporada de lluvias y seguimiento al fenómeno de la niña" Chocó, Cauca, Valle del Cauca y Nariño lista de asistencia. 11) Clima y ambiente: segunda temporada de lluvias y seguimiento al fenómeno de la niña" Putumayo, Caquetá y Amazonas -  lista de asistencia 12) Clima y ambiente: segunda temporada de lluvias y seguimiento al fenómeno de la niña" Meta, Vichada y Guaviare- lista de asistencia. 13)Un café con el Ideam- DHIME - Informe 14) Mamá, quiero ser científica – informe. 15) Webinar comunicación del riesgo por inundaciones debido al fenómeno de La Niña 2020 – lista de asistencia </t>
  </si>
  <si>
    <t xml:space="preserve">Generar un espacio de colaboración, interlocución e interacción con los ciudadanos y grupos de interes del Instituto </t>
  </si>
  <si>
    <t xml:space="preserve">Poner a disposición de la ciudadanía interna y externa un espacio de participación </t>
  </si>
  <si>
    <t>Creación de un mecanismo de comunicación en la web</t>
  </si>
  <si>
    <t>Un (1)mecanismo de comunicación en la web creado y en funcionamiento</t>
  </si>
  <si>
    <t>* Grupo de Servicio al Ciudadano
* Grupo de Comunicaciones
*Oficina de Informática</t>
  </si>
  <si>
    <t>* Pruebas de funcionalidad del chatbot con las áreas
* Capacitación a usuarios y administradores de la herramienta
* Ajustes en presentación y apariencia institucional
* Ajustes al web service de pronóstico del tiempo
* Pruebas para paso a producción</t>
  </si>
  <si>
    <t>* Actas capacitación a usuario final
* Actas capacitación administrador
* Diseño navegación chatbot
* Ejemplo de web service ajustado</t>
  </si>
  <si>
    <t>Control/Evaluación</t>
  </si>
  <si>
    <t>Evaluación de la Estrategia de Participación Ciudadana y su implementación en la vigencia 2020</t>
  </si>
  <si>
    <t xml:space="preserve">Evaluar la estrategía 2020 y plantear mejoras respecto a las actividades de la estrategia de Participación Ciudadana, para el año 2021. </t>
  </si>
  <si>
    <t>Documento con evaluación y mejoras.</t>
  </si>
  <si>
    <t>Documento con evaluación y mejoras</t>
  </si>
  <si>
    <t>Informe de la evaluación de la estrategia de participación ciudadana</t>
  </si>
  <si>
    <t>Informe de la estrategia de participación ciudadana</t>
  </si>
  <si>
    <t>Acciones transversales</t>
  </si>
  <si>
    <t xml:space="preserve">Realizar una capacitación interna sobre la Estrategia de Participación Ciudadana. </t>
  </si>
  <si>
    <t>Capacitar a las dependencias de la entidad, sobre la importancia de la participación ciudadana y la responsabilidad de cada área frente a la misma.</t>
  </si>
  <si>
    <t>Una capacitación con los servidores públicos de la entidad, (Fotos, lista de asistencia).</t>
  </si>
  <si>
    <t xml:space="preserve">Número de capacitaciones planteadas / número de capacitaciones realizadas.      </t>
  </si>
  <si>
    <t>El día 21 de octubre de 2020 se realizó una capacitación para todos los funcionarios y contratistas del Ideam enfocado en Participación Ciudadana</t>
  </si>
  <si>
    <t xml:space="preserve">Pieza grafica que se difundió para la capacitación y lista de asistencia </t>
  </si>
  <si>
    <t>Componente 6:  Mecanismos para la Transparencia y Acceso a la Información</t>
  </si>
  <si>
    <t>Indicadores</t>
  </si>
  <si>
    <r>
      <rPr>
        <b/>
        <sz val="10"/>
        <rFont val="Calibri"/>
      </rPr>
      <t>Subcomponente 1</t>
    </r>
    <r>
      <rPr>
        <sz val="10"/>
        <rFont val="Calibri"/>
      </rPr>
      <t xml:space="preserve"> 
Lineamientos de Transparencia Activa</t>
    </r>
  </si>
  <si>
    <t>Actualizar la información correspondiente a la Ley de Transparencia Artículos 9 y 10.</t>
  </si>
  <si>
    <t>Información actualizada</t>
  </si>
  <si>
    <t>Información validada en los cortes establecidos</t>
  </si>
  <si>
    <r>
      <rPr>
        <sz val="10"/>
        <rFont val="Calibri"/>
      </rPr>
      <t xml:space="preserve">* </t>
    </r>
    <r>
      <rPr>
        <sz val="10"/>
        <rFont val="Calibri"/>
      </rPr>
      <t>Todas las áreas responsables</t>
    </r>
  </si>
  <si>
    <t>Permanente</t>
  </si>
  <si>
    <t>Evidencias adjuntas (carpeta 1.1): Esquema del árbol Ley e Trasparencia con cada uno de sus link fecha de revisión y estado en eque se encuentra (meses de septiembre y noviembre y Correos a depednecias que n tienen actualizada la información.</t>
  </si>
  <si>
    <r>
      <rPr>
        <b/>
        <sz val="10"/>
        <rFont val="Calibri"/>
      </rPr>
      <t xml:space="preserve">Subcomponente 2 
</t>
    </r>
    <r>
      <rPr>
        <sz val="10"/>
        <rFont val="Calibri"/>
      </rPr>
      <t>Lineamientos de Transparencia Pasiva</t>
    </r>
  </si>
  <si>
    <t>4 Informes de seguimiento</t>
  </si>
  <si>
    <t>Informe de seguimiento de PQRS</t>
  </si>
  <si>
    <t xml:space="preserve">* Grupo de servicio  al Ciudadano </t>
  </si>
  <si>
    <r>
      <rPr>
        <b/>
        <sz val="10"/>
        <color theme="1"/>
        <rFont val="Calibri"/>
      </rPr>
      <t xml:space="preserve">Subcomponente 3 
</t>
    </r>
    <r>
      <rPr>
        <sz val="10"/>
        <color theme="1"/>
        <rFont val="Calibri"/>
      </rPr>
      <t>Elaboración los Instrumentos de Gestión de la Información</t>
    </r>
  </si>
  <si>
    <t>Revisar y actualizar de ser necesario el Registro de Activos de Información según los requerimientos de la política de Gobierno Digital</t>
  </si>
  <si>
    <t>Mantener el Registro de Activos de información actualizado</t>
  </si>
  <si>
    <t>Registro de Activos de información actualizado y publicado</t>
  </si>
  <si>
    <r>
      <rPr>
        <sz val="10"/>
        <rFont val="Calibri"/>
      </rPr>
      <t xml:space="preserve">* </t>
    </r>
    <r>
      <rPr>
        <sz val="10"/>
        <rFont val="Calibri"/>
      </rPr>
      <t>Oficial de Seguridad de la Información y todas la dependencias</t>
    </r>
  </si>
  <si>
    <t>Realización de las siguientes actividades:
1. El día 8 de julio de 2020 el oficial de Seguridad solicita a la jefe de la OI enviar comunicado a todas las dependencias del IDEAM para ser capacitadas en el diligenciamiento y actualización de los activos de información.
2. El día 29 de julio la Jefe de la Oficina de Informática envía memorando a todas las dependencias para que asistan a las capacitaciones sobre activos de información y el diligenciamiento de la matriz relacionada.
3. Se programaron y ejecutaron dos capacitaciones de sensibilización y entrenamiento para el diligenciamiento y gestión de activos de información, para todas las dependencias del IDEAM. Se realizaron tres capacitaciones masivas a saber: 
 3.1. El día 15 de julio de 2020
 3.2. El día 27 de julio de 2020
 3.3. El día 21 de agosto de 2020
Se realizaron capacitaciones personalizadas a funcionarios de las áreas que no asistieron a las capacitaciones y otros que presentaban dudas en el diligenciamiento de la matriz de activos de información.
4. Una vez impartidas las capacitaciones, el GAESI a través del Oficial de Seguridad procede a planear el cronograma de entrega de los activos de información con fecha límite el 10 de agosto de 2020 en que todas las dependencias deben entregar los activos de información actualizados.
5. El GAESI programó la actividad “Revisión y realimentación de los activos de información por proceso” en el periodo del 11 al 14 de agosto de 2020.
6. El GAESI programó la actividad “Aprobación de activos de información” del 17 al 26 de agosto, y su posterior publicación se había previsto para el día 8 de septiembre.
 7. Sin embargo, una gran parte de las dependencias no entregaron la matriz de activos de información para la fecha límite el 10 de agosto de 2020. Por lo anterior, la Oficina de Informática envía memorandos solicitando la entrega por incumplimiento.
 8. Algunas dependencia justificaron su incumplimiento por:
 4.1. La pandemia y que por la edad de sus funcionarios no querían exponerlos enviándolos a sitio. Por ejemplo, las Áreas Operativas 9 y 10.
 4.2. Otros justificaron, no haber recibido el memorando de capacitación.
 4.3. Otros justificaron no tener suficiente recurso humano para entregar a tiempo.
 4.4. Otros justificaron no conocer las TRD.
 4.5. Otros justificaron que, si habían enviado la información, el GAESI corrobora que no se recibió dicha información.
 4.6. Otros justificaron no comprender como clasificar las gráficas de los diferentes instrumentos y de los documentos generados por las mismas.
9. El GAESI procede de inmediato a la revisión y validación de la información entregad por las dependencia que cumplieron, mientras se daba espera a que las que incumplieron entregaran la información faltante.
10. Se les brindo un nuevo plazo a las dependencias que incumplieron para el 23 de agosto y se les amplió el 5 de noviembre, fechas que se acordaban en cada reunión de retroalimentación que se les brindo a las áreas que incumplieron y que solicitaron reunirse con el GAESI para definir acuerdo y aclarar inquietudes.
11. Los factores anteriores impactaron negativamente el cumplimiento del cronograma programado, lo que a impedido obtener el archivo el entregable de Activos de Información en su totalidad, depurado y actualizado para su publicación.
12. A la fecha se ha realizado el siguiente inventario:
12.1. Total, de dependencias del IDEAM: 18 (incluyen grupos de coordinación)
12.2. Total, de dependencias que entregaron los activos de información: 11
12.3. Total, de dependencias que No entregaron los activos de información: 7
12.4. Las dependencias que no entregaron son las que se relacionan:
 • Subdirección de Meteorología.
 • Secretaría General: 
 o Grupo de desarrollo y talento Humano (GADTH)
 o Grupo de Almacén e Inventarios
 • Subdirección de ecosistemas:
 o Grupo SIA
 o Subdirección de Ecosistemas (Por tener TRD diferente debe entregar por aparte de sus grupos de coordinación, los activos de información).
 • Oficina de Cooperación Internacional: Entrego los activos de información pe5ro no diligenciaron el campo de TRD.
 • Area operativ 6 – Duitama
 • Area operativ 8 – Bucaramanga
 • Area operativ 11 –Bogotá.
 13. Estadísticamente se validad que el porcentaje de dependencias que han incumplido corresponden al 38%
 14. Solo se ha recibido el 62 %
 15. El incumplimiento persiste por parte de las dependencias faltantes lo que impide obtener el entregable de activos de información.</t>
  </si>
  <si>
    <t xml:space="preserve">Bajo la ruta indicada en el memornado de solicitud, se dispone: 
1. Activos de información recolectados a la fecha 27 de noviembre de 2020:
  Ver la ruta para item 3.1. de esta matriz: RUTA EN DIRVE DE ACTIVOS DE INFORMACION.docx
 2. Correos, memorandos, cronogramas de capacitación,   listas de asistencia, reuniones, entre otras evidencias :
 </t>
  </si>
  <si>
    <t>Revisar y actualizar las políticas y procedimientos para uso y/o manipulación de los activos de información de la entidad</t>
  </si>
  <si>
    <t xml:space="preserve">Politica y procedimientos actualizados </t>
  </si>
  <si>
    <t>Documentación actualizada e incluida en el SGI</t>
  </si>
  <si>
    <t>Oficial de Seguridad de la Información y todas la dependencias</t>
  </si>
  <si>
    <t>1. Para la Gestión de activos de información, se aplica el procedimiento denominado "E-SGI-SI-I001 - Instructivo de inventario y clasificación de activos de información" publicado en el SGSI del SGI del IDEAM, como herramienta para identificar, clasificar y valorar los activos de información de IDEAM en sus procesos.
 2. Acorde al plan de Implementación de Seguridad y Privacidad de la Información la se ha culminado la elaboración del "Manual de Seguridad y Privacidad de la información", queda pendiente su legalización y publicación en el SGSI del SGI del IDEAM.</t>
  </si>
  <si>
    <t xml:space="preserve">Bajo la ruta indicada en el memorando: 
 "E-SGI-SI-I001 - Instructivo de inventario y clasificación de activos de información"  
 Manual  de políticas de seguridad de la información
 </t>
  </si>
  <si>
    <r>
      <rPr>
        <b/>
        <sz val="10"/>
        <color theme="1"/>
        <rFont val="Calibri"/>
      </rPr>
      <t xml:space="preserve">Subcomponente 4  
</t>
    </r>
    <r>
      <rPr>
        <sz val="10"/>
        <color theme="1"/>
        <rFont val="Calibri"/>
      </rPr>
      <t>Criterio diferencial de accesibilidad</t>
    </r>
  </si>
  <si>
    <t xml:space="preserve">Publicación en la página web de Ley de Transparencia del numeral 12 accesibilidad web </t>
  </si>
  <si>
    <t>Publicación del numeral 12 en la página Ley de Transparencia</t>
  </si>
  <si>
    <t>Información publicada</t>
  </si>
  <si>
    <r>
      <rPr>
        <sz val="10"/>
        <rFont val="Calibri"/>
      </rPr>
      <t xml:space="preserve">* </t>
    </r>
    <r>
      <rPr>
        <sz val="10"/>
        <rFont val="Calibri"/>
      </rPr>
      <t>Oficina de Informática</t>
    </r>
  </si>
  <si>
    <t>Se publica el texto correspondiente a la accesibilidad web del portal institucional en el arbol de ley de transparencia, el texto es el siguiente: 
"En cumplimiento de las disposiciones de Ley de Transparencia y Acceso a la Información Pública (Ley 1712 de 2014), de la Política de Gobierno Digital y específicamente de los criterios de accesibilidad referidos por la Norma Técnica Colombiana de Accesibilidad de Sitios Web (NTC 5854), el portal Web institucional cumple el nivel de conformidad AA de acuerdo con lo establecido en la Norma y los hace exigibles en todos sus desarrollos que contrate con terceros.
Esto se realiza a través de herramientas de revisión automática de la accesibilidad web para los criterios de la NTC 5854 que comprueban si se cumplen los puntos de verificación de las pautas de accesibilidad."</t>
  </si>
  <si>
    <t>El texto se puede publicar en el arbol de ley de transparencia publicado en el portal institucional (númeral 12)
url http://www.ideam.gov.co/web/atencion-y-participacion-ciudadana/ley-de-transparencia</t>
  </si>
  <si>
    <r>
      <rPr>
        <b/>
        <sz val="10"/>
        <rFont val="Calibri"/>
      </rPr>
      <t xml:space="preserve">Subcomponente 5 
</t>
    </r>
    <r>
      <rPr>
        <sz val="10"/>
        <rFont val="Calibri"/>
      </rPr>
      <t xml:space="preserve"> Monitoreo del Acceso a la Información Pública</t>
    </r>
  </si>
  <si>
    <t>Generar informe de solicitudes de acceso a la información publicado en la página web del Instituto.</t>
  </si>
  <si>
    <t>4 Informes de solicitudes de acceso a la información.</t>
  </si>
  <si>
    <t>Informe de solicitudes de acceso a la información.</t>
  </si>
  <si>
    <r>
      <rPr>
        <sz val="10"/>
        <rFont val="Calibri"/>
      </rPr>
      <t xml:space="preserve">* </t>
    </r>
    <r>
      <rPr>
        <sz val="10"/>
        <rFont val="Calibri"/>
      </rPr>
      <t xml:space="preserve">Grupo de servicio  al Ciudadano </t>
    </r>
  </si>
  <si>
    <t xml:space="preserve">Se publicó en el portal institucional en las fechas establecidas, un (1) informe de solicitudes de acceso a la información, correspondiente al tercer trimestre de 2020, en el siguiente enlace: http: http://www.ideam.gov.co/web/atencion-y-participacion-ciudadana/informes-de-solicitudes-de-acceso-a-la-informacion </t>
  </si>
  <si>
    <t>un (1) Informe de solicitudes de acceso a la información.</t>
  </si>
  <si>
    <t>Componente 7:  Iniciativas Adicionales</t>
  </si>
  <si>
    <r>
      <rPr>
        <b/>
        <sz val="10"/>
        <rFont val="Calibri"/>
      </rPr>
      <t>Subcomponente 1</t>
    </r>
    <r>
      <rPr>
        <sz val="10"/>
        <rFont val="Calibri"/>
      </rPr>
      <t xml:space="preserve">   
Código de Integridad                                                                                      </t>
    </r>
  </si>
  <si>
    <t>Realizar campañas de comunicación (por diferentes medios) y sensibilización relacionadas con los temas de Código de Integridad</t>
  </si>
  <si>
    <t>Correos electrónicos, campañas de impacto visual masivo, listas de asistencia, pantallazos de conexión</t>
  </si>
  <si>
    <t>* Grupo de Administración y Desarrollo del Talento Humano</t>
  </si>
  <si>
    <t>Mensualmente se han realizado compañas por medio de correos masivos sobre los valores del código de integridad y buen gobierno</t>
  </si>
  <si>
    <t>https://cutt.ly/khwKluj
https://drive.google.com/file/d/1NpR5T77ssgAoEcVGuoh1ZgBBb1J-YNDU/view?usp=sharing</t>
  </si>
  <si>
    <t xml:space="preserve">Incentivar a los funcionarios en el cumplimiento de código de integridad </t>
  </si>
  <si>
    <t>Reconocimiento de los embajadores de valores</t>
  </si>
  <si>
    <r>
      <rPr>
        <sz val="10"/>
        <rFont val="Calibri"/>
      </rPr>
      <t xml:space="preserve">* </t>
    </r>
    <r>
      <rPr>
        <sz val="10"/>
        <rFont val="Calibri"/>
      </rPr>
      <t>Grupo de Administración y Desarrollo del Talento Humano</t>
    </r>
  </si>
  <si>
    <t>Mensualmente se han enviado el reconocimiento de 2 embajadores por medio de correos masivos.</t>
  </si>
  <si>
    <t>https://cutt.ly/3hwKjvV
https://drive.google.com/file/d/1B14pijj2TtEtwb87jCG7CXd_VUIvdJdZ/view?usp=sharing</t>
  </si>
  <si>
    <t>Realizar capacitaciones relacionadas con el código de integridad</t>
  </si>
  <si>
    <t>Listas de asistencia, comunicados de difusión de las capacitaciones</t>
  </si>
  <si>
    <r>
      <rPr>
        <sz val="10"/>
        <rFont val="Calibri"/>
      </rPr>
      <t xml:space="preserve">* </t>
    </r>
    <r>
      <rPr>
        <sz val="10"/>
        <rFont val="Calibri"/>
      </rPr>
      <t>Grupo de Administración y Desarrollo del Talento Humano</t>
    </r>
  </si>
  <si>
    <t>Se realiza capacitación de integridad, justicia y conflictos de interes el 18 de noviembre de 2020. Adicionalmente se genera espacio grupal para desarrollar el curso virtual de integridad, transparencia y lucha contra la corrupción el 19 de noviembre de 2020, en donde allegaron a talento humano 159 certificados entre funcionarios y contratistas.</t>
  </si>
  <si>
    <t>https://cutt.ly/5hrqlah
Memorando: 20202020011203
https://drive.google.com/file/d/1aiRl_hCD1hqdHiaFTHb25ZrhB0Ajvfg2/view?usp=sharing
https://drive.google.com/file/d/1jO8q062JxJ5GJ92VpeWsvwV-Us_q2XQ_/view?usp=sharing</t>
  </si>
  <si>
    <r>
      <rPr>
        <b/>
        <sz val="10"/>
        <rFont val="Calibri"/>
      </rPr>
      <t xml:space="preserve">Subcomponente 2          
</t>
    </r>
    <r>
      <rPr>
        <sz val="10"/>
        <rFont val="Calibri"/>
      </rPr>
      <t xml:space="preserve">Conflicto de Intereses            </t>
    </r>
    <r>
      <rPr>
        <b/>
        <sz val="10"/>
        <rFont val="Calibri"/>
      </rPr>
      <t xml:space="preserve">                                                                    </t>
    </r>
    <r>
      <rPr>
        <sz val="10"/>
        <rFont val="Calibri"/>
      </rPr>
      <t xml:space="preserve"> </t>
    </r>
  </si>
  <si>
    <t>Incluir el material de conflicto de intereses en las inducciones y reinducciones.</t>
  </si>
  <si>
    <t>Material visual de apoyo</t>
  </si>
  <si>
    <r>
      <rPr>
        <sz val="10"/>
        <rFont val="Calibri"/>
      </rPr>
      <t xml:space="preserve">* </t>
    </r>
    <r>
      <rPr>
        <sz val="10"/>
        <rFont val="Calibri"/>
      </rPr>
      <t>Grupo de Administración y Desarrollo del Talento Humano</t>
    </r>
  </si>
  <si>
    <t>Se realizó la actualización de la presentación de inducción del mes de agosto la cual incluye diapositiva enfocada en el tema "conflictos de interés".</t>
  </si>
  <si>
    <t>https://cutt.ly/UheOeLX
https://drive.google.com/drive/folders/1zxeferubw4WG8V9JMaxtUo_qvihDc8qX?usp=sharing</t>
  </si>
  <si>
    <t>Gestionar a través del  Comité Institucional de Gestión y Desempeño  el grupo de trabajo para la implementación de la política de integridad pública (MIPG): Código de integridad y la gestión de conflictos de intereses</t>
  </si>
  <si>
    <t xml:space="preserve">Equipo de Trabajo Código de Integridad y Conflicto de Intereses </t>
  </si>
  <si>
    <r>
      <rPr>
        <sz val="10"/>
        <rFont val="Calibri"/>
      </rPr>
      <t xml:space="preserve">* </t>
    </r>
    <r>
      <rPr>
        <sz val="10"/>
        <rFont val="Calibri"/>
      </rPr>
      <t>Oficina Asesora de Planeación</t>
    </r>
  </si>
  <si>
    <t>Se realizó la presentación de la estrategia de conflicto de intereses, posteriormente se realizaron los ajustes solicitados por la OCI y finalmente se aprobo la estrategia en el comité del desempeño número 29</t>
  </si>
  <si>
    <t>1. Acta de comité número 29
2. Lista de Asistencia Comité
3. Estrategia Conflicto de Interes
4. PAAC - Iniciativas adicionales</t>
  </si>
  <si>
    <t>Ajustar el manual de contratación de la entidad con orientaciones para que los servidores y  contratistas realicen su declaración de conflictos de intereses</t>
  </si>
  <si>
    <t>Manual Actualizado</t>
  </si>
  <si>
    <r>
      <rPr>
        <sz val="10"/>
        <rFont val="Calibri"/>
      </rPr>
      <t xml:space="preserve">* </t>
    </r>
    <r>
      <rPr>
        <sz val="10"/>
        <rFont val="Calibri"/>
      </rPr>
      <t>Oficina Asesora Jurídica</t>
    </r>
  </si>
  <si>
    <t>Se realizó ajuste al manual de contratación con actualización en cumplimiento de la Ley 2013 de 2019, incluyendo el tema de conflictos de interes, de conformidad con los compromisos adquiridos, el cual se encuentra en revisión y aprobación.</t>
  </si>
  <si>
    <t>Proyecto de modificación al Manual de Contratación.</t>
  </si>
  <si>
    <t>2.4</t>
  </si>
  <si>
    <t xml:space="preserve">Establecer el procedimiento interno para el manejo y declaración de conflictos de intereses de conformidad con el artículo 12 de la Ley 1437 de 2011. </t>
  </si>
  <si>
    <t>Procedimiento elaborado</t>
  </si>
  <si>
    <r>
      <rPr>
        <sz val="10"/>
        <rFont val="Calibri"/>
      </rPr>
      <t xml:space="preserve">* </t>
    </r>
    <r>
      <rPr>
        <sz val="10"/>
        <rFont val="Calibri"/>
      </rPr>
      <t xml:space="preserve">Oficina Asesora de Planeación
</t>
    </r>
    <r>
      <rPr>
        <sz val="10"/>
        <rFont val="Calibri"/>
      </rPr>
      <t xml:space="preserve">* </t>
    </r>
    <r>
      <rPr>
        <sz val="10"/>
        <rFont val="Calibri"/>
      </rPr>
      <t xml:space="preserve">Oficina Asesora Jurídica
</t>
    </r>
    <r>
      <rPr>
        <sz val="10"/>
        <rFont val="Calibri"/>
      </rPr>
      <t xml:space="preserve">* </t>
    </r>
    <r>
      <rPr>
        <sz val="10"/>
        <rFont val="Calibri"/>
      </rPr>
      <t>Grupo de Administración y Desarrollo del Talento Humano</t>
    </r>
  </si>
  <si>
    <t>Se realizaron los ajustes solicitados por la Oficina Asesora de Planeación al procedimiento para manejo y declaración de conflicto de intereses y los formatos, remitidos a la Coordinadora del Grupo de Administración y Desarrollo del Talento Humano, de acuerdo al histórico del Orfeo radicado No. 20201020003773.
 Las capacitaciones se iniciarán una vez se apruebe y publique el mencionado procedimiento.</t>
  </si>
  <si>
    <t>Memorando radicado 20201020003773.</t>
  </si>
  <si>
    <t>2.5</t>
  </si>
  <si>
    <t>Implementar acciones de capacitación sobre la gestión de conflictos de intereses, su declaración proactiva, el cumplimiento de la Ley 2013 de 2019 y el trámite de los impedimentos y recusaciones de acuerdo al artículo 12 de la Ley 1437 de 2011 a través del plan de capacitación institucional.</t>
  </si>
  <si>
    <r>
      <rPr>
        <sz val="10"/>
        <rFont val="Calibri"/>
      </rPr>
      <t xml:space="preserve">* </t>
    </r>
    <r>
      <rPr>
        <sz val="10"/>
        <rFont val="Calibri"/>
      </rPr>
      <t xml:space="preserve">Oficina Asesora Jurídica
</t>
    </r>
    <r>
      <rPr>
        <sz val="10"/>
        <rFont val="Calibri"/>
      </rPr>
      <t xml:space="preserve">* </t>
    </r>
    <r>
      <rPr>
        <sz val="10"/>
        <rFont val="Calibri"/>
      </rPr>
      <t>Grupo de Administración y Desarrollo del Talento Humano</t>
    </r>
  </si>
  <si>
    <t xml:space="preserve">Se realiza capacitación de integridad, justicia y conflictos de interes el 18 de noviembre de 2020.
Como quiera que se encuentra el trámite de aprobación y expedición del procedimiento interno para el manejo y declaración de conflictos de intereses de conformidad con el artículo 12 de la Ley 1437 de 2011, se procedió a realizar una capacitación de conflicto de intereses dentro de la semana de la Integridad IDEAM adelantada el día 18 de noviembre de 2020.
</t>
  </si>
  <si>
    <r>
      <t xml:space="preserve">Lista de Asistencia: </t>
    </r>
    <r>
      <rPr>
        <u/>
        <sz val="11"/>
        <color rgb="FF0070C0"/>
        <rFont val="Arial"/>
      </rPr>
      <t xml:space="preserve">https://docs.google.com/spreadsheets/u/3/d/1eWnwnEu1jAkCqWf173lIUxaLA7c-Pq4Tyhm9ogJrRBo/edit?usp=sharing
</t>
    </r>
    <r>
      <rPr>
        <sz val="11"/>
        <color theme="1"/>
        <rFont val="Arial"/>
      </rPr>
      <t xml:space="preserve">Presentaciones: </t>
    </r>
    <r>
      <rPr>
        <u/>
        <sz val="11"/>
        <color rgb="FF0070C0"/>
        <rFont val="Arial"/>
      </rPr>
      <t xml:space="preserve">https://cutt.ly/5hrqlah
https://drive.google.com/drive/folders/1Oxfxf1q8S-yaPrSCvbqy0Tacrv4KkP1e?usp=sharing
</t>
    </r>
    <r>
      <rPr>
        <sz val="11"/>
        <color theme="1"/>
        <rFont val="Arial"/>
      </rPr>
      <t xml:space="preserve">Invitación a charla de Integridad, Justicia y Conflictos de Interés, fecha 18 de noviembre de 2020 de 10:00 a.m. a 11:30 a.m.
Presentación power point.
</t>
    </r>
  </si>
  <si>
    <t>2.6</t>
  </si>
  <si>
    <t>Procurar por el cumplimiento de la Ley 2013 de 2019, a cargo de los servidores públicos y contratistas para que publiquen la declaración de bienes, rentas y conflicto de intereses en el aplicativo establecido por Función Pública.</t>
  </si>
  <si>
    <t>100% de las declaraciones publicadas</t>
  </si>
  <si>
    <r>
      <rPr>
        <sz val="10"/>
        <rFont val="Calibri"/>
      </rPr>
      <t xml:space="preserve">* </t>
    </r>
    <r>
      <rPr>
        <sz val="10"/>
        <rFont val="Calibri"/>
      </rPr>
      <t xml:space="preserve">Oficina Asesora Jurídica
</t>
    </r>
    <r>
      <rPr>
        <sz val="10"/>
        <rFont val="Calibri"/>
      </rPr>
      <t xml:space="preserve">* </t>
    </r>
    <r>
      <rPr>
        <sz val="10"/>
        <rFont val="Calibri"/>
      </rPr>
      <t>Grupo de Administración y Desarrollo del Talento Humano</t>
    </r>
  </si>
  <si>
    <t>La Declaración de Bienes y Rentas tiene como fecha de diligenciamiento a corte 31 de mayo, lo posterior se entiende extemporáneo. En este informe se indicó que un (1) funcionario no la diligenció en tiempos establecidos, por lo cual se remite para lo pertinente al Grupo de Control Disciplinario Interno mediante Orfeo No. 20202020004223
Por otra parte se realizó un informe relacionando a los directivos que realizaron su declaración de conflictos de interes de acuerdo a las instrucciones de anteriores radicados solicitando esto.
Se realizó ajuste al Manual de Supervisión para efectos de establecer de manera taxativa la obligación de los contratistas de efectuar la correspondiente declaración de bienes y rentas y de conflictos de intereses, conforme la Ley 2013 de 2019, el cual se encuentra en revisión y aprobación.
La verificación de la declaración de bienes y rentas de conformidad con la Ley 2013 de 2019, se puede realizar a través de la página https://www.funcionpublica.gov.co/fdci/consultaCiudadana/ suministrando tipo de persona, razón social y número de documento de identidad del contratista  a consultar.</t>
  </si>
  <si>
    <r>
      <t xml:space="preserve">Memorando disciplinario: </t>
    </r>
    <r>
      <rPr>
        <u/>
        <sz val="11"/>
        <rFont val="Arial"/>
      </rPr>
      <t xml:space="preserve">20202020004223
</t>
    </r>
    <r>
      <rPr>
        <sz val="11"/>
        <color theme="1"/>
        <rFont val="Arial"/>
      </rPr>
      <t xml:space="preserve">Conflicto de interes: </t>
    </r>
    <r>
      <rPr>
        <u/>
        <sz val="11"/>
        <rFont val="Arial"/>
      </rPr>
      <t xml:space="preserve">20202020004083
https://drive.google.com/drive/folders/1b0GHRD1-gIrOV1szELV_W2VwMCrx0Y-S?usp=sharing
</t>
    </r>
    <r>
      <rPr>
        <sz val="11"/>
        <color theme="1"/>
        <rFont val="Arial"/>
      </rPr>
      <t xml:space="preserve">Proyecto de modificación al Manual de Supervisión.
</t>
    </r>
  </si>
  <si>
    <t>FORMATO MATRIZ DE RIESGOS</t>
  </si>
  <si>
    <r>
      <rPr>
        <b/>
        <sz val="11"/>
        <color theme="1"/>
        <rFont val="Arial Narrow"/>
      </rPr>
      <t xml:space="preserve">FECHA: </t>
    </r>
    <r>
      <rPr>
        <sz val="11"/>
        <color theme="1"/>
        <rFont val="Arial Narrow"/>
      </rPr>
      <t>01/08/2020</t>
    </r>
  </si>
  <si>
    <t>No.</t>
  </si>
  <si>
    <t>Proceso</t>
  </si>
  <si>
    <t>Riesgo</t>
  </si>
  <si>
    <t>Causa</t>
  </si>
  <si>
    <t>Consecuencia</t>
  </si>
  <si>
    <t>Probabilidad</t>
  </si>
  <si>
    <t>Impacto</t>
  </si>
  <si>
    <t>Valor
Probab
Inherente</t>
  </si>
  <si>
    <t>Valor
Impacto
Inherente</t>
  </si>
  <si>
    <t>Valor
Riesgo
Inherente</t>
  </si>
  <si>
    <t>Valoración del Riesgo</t>
  </si>
  <si>
    <t>Controles</t>
  </si>
  <si>
    <t>Fuente de Verificación</t>
  </si>
  <si>
    <t>Impacto después del control</t>
  </si>
  <si>
    <t>Seguimiento</t>
  </si>
  <si>
    <t>Descripción</t>
  </si>
  <si>
    <t>Naturaleza</t>
  </si>
  <si>
    <t>Clase</t>
  </si>
  <si>
    <t>Aplicado a</t>
  </si>
  <si>
    <t>Valor Naturaleza</t>
  </si>
  <si>
    <t>Valor Clase</t>
  </si>
  <si>
    <t>Valor Aplica</t>
  </si>
  <si>
    <t>Valor Control</t>
  </si>
  <si>
    <t>Efectividad</t>
  </si>
  <si>
    <t>Acción para ajustar valor del riesgo</t>
  </si>
  <si>
    <t>Valor Res
Probab</t>
  </si>
  <si>
    <t>Valor Res
Impacto</t>
  </si>
  <si>
    <t>Valor Res
Riesgo</t>
  </si>
  <si>
    <t>Valoración del riesgo</t>
  </si>
  <si>
    <t xml:space="preserve">Acciones Adelantadas </t>
  </si>
  <si>
    <t>Financiero</t>
  </si>
  <si>
    <t>Gestión de Almacén e Inventarios</t>
  </si>
  <si>
    <t xml:space="preserve">Perdida de bienes </t>
  </si>
  <si>
    <t xml:space="preserve">No hay auto control de los bienes por parte de los funcionarios </t>
  </si>
  <si>
    <t>Perdida</t>
  </si>
  <si>
    <t>Probable</t>
  </si>
  <si>
    <t>Moderado</t>
  </si>
  <si>
    <t>Revisión  de los inventarios de manera mensual y aleatoria de los bienes por parte del funcionario responsable de la administración de los inventarios del instituto</t>
  </si>
  <si>
    <t>Preventivo</t>
  </si>
  <si>
    <t>Automático</t>
  </si>
  <si>
    <t xml:space="preserve">Acta de toma de inventario </t>
  </si>
  <si>
    <t>Estratégico</t>
  </si>
  <si>
    <t>Gestión de la Planeación</t>
  </si>
  <si>
    <t>Correctivo</t>
  </si>
  <si>
    <t>Manual</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</si>
  <si>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</si>
  <si>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</si>
  <si>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</si>
  <si>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Posible</t>
  </si>
  <si>
    <t xml:space="preserve">Cruce de información trimestral  con los diferentes Grupos que reciben donaciones vs el registro en el aplicativo de  manejo de bienes  </t>
  </si>
  <si>
    <t>Actas de reuniones</t>
  </si>
  <si>
    <t>Operativo</t>
  </si>
  <si>
    <t>Gestión de las Comunicaciones</t>
  </si>
  <si>
    <t>Detectivo</t>
  </si>
  <si>
    <t>Gestión Documental</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</si>
  <si>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</si>
  <si>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</si>
  <si>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*Perdida de la documentación.
* Sobrecostos de insumos.
* Reprocesos en las actividades. 
* Procesos disciplinarios por perdida de documentos institucionales.</t>
  </si>
  <si>
    <t>*Seguimiento a los procedimientos, protocolos, formatos de Gestión Documental.
*Seguimiento del sistema de gestión documental -ORFEO.</t>
  </si>
  <si>
    <t>Formato Informe mensual del seguimiento</t>
  </si>
  <si>
    <t>Gestión de Tecnología de Información y Comunicaciones</t>
  </si>
  <si>
    <t>No poder utilizar los aplicativos para realizar actividades de digitalización y radicación de correspondencia institucional</t>
  </si>
  <si>
    <t>* Falta de energía.
* Fallo en la conexión de Red interna.
* Que el servidor no tenga la capacidad para el almacenamiento de las imágenes.
*Fallo de conexión con el Sistema de Gestión Documental Orfeo y el Orfeoscan.</t>
  </si>
  <si>
    <t>* No poder dar respuesta a las solicitudes de los usuarios interno y externos del Instituto.
* Represamiento de documentos para radicar y digitalizar.
* Represamiento de los documentos para archivar y organizar en físico.</t>
  </si>
  <si>
    <t>Informar a la Oficina de Informática sobre las fallas reportadas en el sistema a través de mesas de ayuda y/o llamadas.</t>
  </si>
  <si>
    <t>Ambos</t>
  </si>
  <si>
    <t>Seguimiento a mesas de ayuda</t>
  </si>
  <si>
    <t>Cumplimiento</t>
  </si>
  <si>
    <t>Gestión de Cooperación y Asuntos Internacionales</t>
  </si>
  <si>
    <t>Pérdida de la información contenida en el archivo de gestión y en el archivo técnico, y del centro de documentación.</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</si>
  <si>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</si>
  <si>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</si>
  <si>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Mayor</t>
  </si>
  <si>
    <t>*Seguimiento al Sistema KOHA de prestamos documentales.
*Capacitaciones sobre el manejo de la documentación en los archivos
*Revisión al estado de la documentación por parte de los funcionarios de archivo en términos de deterioro y de ubicación</t>
  </si>
  <si>
    <t>Seguimiento mensual al KOHA a través del formato de diagnostico de estado de documentación</t>
  </si>
  <si>
    <t>Tecnología</t>
  </si>
  <si>
    <t>Generación de Datos e Información Hidrometeorológica y Ambiental para la Toma de Decisiones</t>
  </si>
  <si>
    <t>Corrupción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</si>
  <si>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</si>
  <si>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</si>
  <si>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*Sanciones disciplinarias.
*Reprocesos y perdida de tiempo.
*Mala imagen del Instituto.
*Pérdida de la memoria Institucional.</t>
  </si>
  <si>
    <t>Poco Probable</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</si>
  <si>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</si>
  <si>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</si>
  <si>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Generación de Conocimiento e Investigación</t>
  </si>
  <si>
    <t>Gestión del Desarrollo del Talento Humano</t>
  </si>
  <si>
    <t>Direccionamiento de vinculación en favor de un tercero</t>
  </si>
  <si>
    <t>Sanciones disciplinarias, penales y/o fiscales.</t>
  </si>
  <si>
    <t>Estudio de la hoja de vida en los procesos de encargos con el cumplimiento de los requisitos establecidos en el Manual de funciones y Competencias Laborales y dar aplicación al procedimiento establecido por la ley para la provisión de empleos.</t>
  </si>
  <si>
    <r>
      <rPr>
        <b/>
        <sz val="10"/>
        <color theme="1"/>
        <rFont val="Arial"/>
      </rPr>
      <t>*</t>
    </r>
    <r>
      <rPr>
        <sz val="10"/>
        <color theme="1"/>
        <rFont val="Arial"/>
      </rPr>
      <t xml:space="preserve">Formato Análisis Hoja de Vida A-G-F012
</t>
    </r>
    <r>
      <rPr>
        <b/>
        <sz val="10"/>
        <color theme="1"/>
        <rFont val="Arial"/>
      </rPr>
      <t>*</t>
    </r>
    <r>
      <rPr>
        <sz val="10"/>
        <color theme="1"/>
        <rFont val="Arial"/>
      </rPr>
      <t>Publicaciones para provisión de encargos y nombramientos provisionales.</t>
    </r>
  </si>
  <si>
    <t>Seguridad digital</t>
  </si>
  <si>
    <t>Servicios</t>
  </si>
  <si>
    <t>Pérdida de la información</t>
  </si>
  <si>
    <t>Inadecuada manipulación de las historias laborales por parte de los usuarios.</t>
  </si>
  <si>
    <t>Seguimiento al prestamos de expedientes</t>
  </si>
  <si>
    <t>Formato Control Préstamo de Expedientes 
A-GH-F001</t>
  </si>
  <si>
    <t>Gestión a la Atención al Ciudadano</t>
  </si>
  <si>
    <t>Digitalización errónea de la información en el sistema de personal y nómina</t>
  </si>
  <si>
    <t>Registrar oportunamente las novedades que se presenten dentro del sistema de personal y de nómina.</t>
  </si>
  <si>
    <r>
      <rPr>
        <b/>
        <sz val="10"/>
        <color theme="1"/>
        <rFont val="Arial"/>
      </rPr>
      <t xml:space="preserve">
*</t>
    </r>
    <r>
      <rPr>
        <sz val="10"/>
        <color theme="1"/>
        <rFont val="Arial"/>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rPr>
      <t>*</t>
    </r>
    <r>
      <rPr>
        <sz val="10"/>
        <color theme="1"/>
        <rFont val="Arial"/>
      </rPr>
      <t xml:space="preserve">Mesas de ayuda presentadas por el GADTH
</t>
    </r>
  </si>
  <si>
    <t>Gestión de Servicios Administrativos</t>
  </si>
  <si>
    <t>No realizar las actividades planeadas dentro de los Planes y Programas de  Gestión del Desarrollo del Talento Humano del Instituto.</t>
  </si>
  <si>
    <t>Promulgación de leyes y decretos que implementan las políticas de austeridad del gasto público, que afectan directamente el presupuesto asignada para el buen desarrollo de las actividades indicadas en los planes y programas del Instituto</t>
  </si>
  <si>
    <t>Raro</t>
  </si>
  <si>
    <t>Seguimiento a la ejecución del Plan Estratégico del Talento Humano</t>
  </si>
  <si>
    <t xml:space="preserve">Cumplimiento del Plan de Bienestar Social, Estímulos e incentivos, Plan Institucional de Capacitación y Plan Anual de Vacantes y Provisión de Recursos Humanos. </t>
  </si>
  <si>
    <t>Incumplimiento a la afiliación del Sistema General de Seguridad Social y Riesgos Profesionales</t>
  </si>
  <si>
    <r>
      <rPr>
        <b/>
        <sz val="10"/>
        <color theme="1"/>
        <rFont val="Arial"/>
      </rPr>
      <t>*</t>
    </r>
    <r>
      <rPr>
        <sz val="10"/>
        <color theme="1"/>
        <rFont val="Arial"/>
      </rPr>
      <t xml:space="preserve">Sanciones legales.
</t>
    </r>
    <r>
      <rPr>
        <b/>
        <sz val="10"/>
        <color theme="1"/>
        <rFont val="Arial"/>
      </rPr>
      <t>*</t>
    </r>
    <r>
      <rPr>
        <sz val="10"/>
        <color theme="1"/>
        <rFont val="Arial"/>
      </rPr>
      <t xml:space="preserve">Sanciones pecuniarias
</t>
    </r>
    <r>
      <rPr>
        <b/>
        <sz val="10"/>
        <color theme="1"/>
        <rFont val="Arial"/>
      </rPr>
      <t>*</t>
    </r>
    <r>
      <rPr>
        <sz val="10"/>
        <color theme="1"/>
        <rFont val="Arial"/>
      </rPr>
      <t xml:space="preserve">Posibles demandas.
</t>
    </r>
    <r>
      <rPr>
        <b/>
        <sz val="10"/>
        <color theme="1"/>
        <rFont val="Arial"/>
      </rPr>
      <t>*</t>
    </r>
    <r>
      <rPr>
        <sz val="10"/>
        <color theme="1"/>
        <rFont val="Arial"/>
      </rPr>
      <t>Posibles multas</t>
    </r>
  </si>
  <si>
    <t xml:space="preserve">Afiliación oportuna de los funcionarios al Sistema General de Seguridad Social y Riesgos profesionales teniendo en cuenta la normatividad legal vigente. </t>
  </si>
  <si>
    <r>
      <rPr>
        <b/>
        <sz val="10"/>
        <color theme="1"/>
        <rFont val="Arial"/>
      </rPr>
      <t>*</t>
    </r>
    <r>
      <rPr>
        <sz val="10"/>
        <color theme="1"/>
        <rFont val="Arial"/>
      </rPr>
      <t xml:space="preserve">Número de radicado del formulario de la afiliación con sello EPS y ARL.
</t>
    </r>
    <r>
      <rPr>
        <b/>
        <sz val="10"/>
        <color theme="1"/>
        <rFont val="Arial"/>
      </rPr>
      <t>*</t>
    </r>
    <r>
      <rPr>
        <sz val="10"/>
        <color theme="1"/>
        <rFont val="Arial"/>
      </rPr>
      <t xml:space="preserve">Archivar en las historias laborales de cada funcionario los  formatos de afiliación a EPS y ARL. 
</t>
    </r>
    <r>
      <rPr>
        <b/>
        <sz val="10"/>
        <color theme="1"/>
        <rFont val="Arial"/>
      </rPr>
      <t>*</t>
    </r>
    <r>
      <rPr>
        <sz val="10"/>
        <color theme="1"/>
        <rFont val="Arial"/>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rPr>
      <t>*</t>
    </r>
    <r>
      <rPr>
        <sz val="10"/>
        <color theme="1"/>
        <rFont val="Arial"/>
      </rPr>
      <t>Creación de expediente  por funcionario.</t>
    </r>
  </si>
  <si>
    <t>Gestión Jurídica y Contractual</t>
  </si>
  <si>
    <t>Gestión Financiera</t>
  </si>
  <si>
    <t>Casi Seguro</t>
  </si>
  <si>
    <t>Relación mensual de los comprobantes aprobados o rechazados en el aplicativo Siif Nación II, con los soportes idóneos.</t>
  </si>
  <si>
    <t>*Cronograma
*Conciliaciones elaboradas y debidamente firmadas</t>
  </si>
  <si>
    <t>Desconocimiento de las fechas para la presentación de boletines y reportes de ley</t>
  </si>
  <si>
    <t>*Cronograma de entregas de reporte y soporte de recibido de los reportes</t>
  </si>
  <si>
    <t>Gestión del Control Disciplinario Interno</t>
  </si>
  <si>
    <t>Perdida, eliminación, modificación u ocultamiento de la información de la entidad que reposa en los servidores</t>
  </si>
  <si>
    <t>*No elaboración de archivos de respaldo
*Falta de limitación al ingreso y manipulación de la información generada</t>
  </si>
  <si>
    <t>*Reporte de copias de respaldo por parte de la Oficina Informática
*Informe del estado de permisos de uso de la información</t>
  </si>
  <si>
    <t>Evaluación y el Mejoramiento Continuo</t>
  </si>
  <si>
    <t>Retraso en el envío de la información</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</si>
  <si>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</si>
  <si>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 Emisión de alertas tardías para la toma de decisiones relacionadas a la gestión de riesgo.  
* Pérdida de credibilidad de la entidad ante la comunidad.
* Mayor incertidumbre en el análisis de la información. </t>
  </si>
  <si>
    <t>Menor</t>
  </si>
  <si>
    <t xml:space="preserve">*Realizar capacitación periódica en temas relacionados con la misión de la oficina. 
*Gestionar los presupuestos para la contratación del personal de la oficina y adquisición de elementos de hardware y software necesarios. </t>
  </si>
  <si>
    <t>*Plan de capacitación ejecutado 
*Plan Anual de Adquisiciones ejecutado</t>
  </si>
  <si>
    <t>Gestión del SGI</t>
  </si>
  <si>
    <t xml:space="preserve">Falta de confiabilidad de la información. </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</si>
  <si>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</si>
  <si>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 xml:space="preserve">* Retraso para el análisis de los temáticos.
* Falta de información veraz para las entidades del SINA y el SNGRD
*Pérdida de credibilidad de la entidad ante la comunidad
*Mayor incertidumbre en el análisis de la información.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</si>
  <si>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</si>
  <si>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</si>
  <si>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</si>
  <si>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</si>
  <si>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*Pérdida de credibilidad de la entidad ante la comunidad
*Falta de información veraz para las entidades del SINA y el SNGRD</t>
  </si>
  <si>
    <t xml:space="preserve">*Carta de compromiso firmada por el equipo de trabajo (funcionarios y contratistas) relaciona con el adecuado manejo y destinos de la información de pronósticos.
*Clausula de confidencialidad y manejo de la información en los contratos </t>
  </si>
  <si>
    <t>*Carta de compromiso firmada por servidores 
*Nuevos contratos con clausula de confidencialidad y manejo de la información</t>
  </si>
  <si>
    <t>Inadecuada aplicación de los principios contractuales en las diferentes etapas de la contratación del Instituto</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</si>
  <si>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</si>
  <si>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</si>
  <si>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</si>
  <si>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Listas de asistencia</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</si>
  <si>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</si>
  <si>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</si>
  <si>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</si>
  <si>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</si>
  <si>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Reporte generado del sistema de gestión documental del Instituto</t>
  </si>
  <si>
    <t>Direccionar los procesos contractuales en favorecimiento de un tercero</t>
  </si>
  <si>
    <t>* Intereses particulares
* Favorecimiento de intereses a terceros</t>
  </si>
  <si>
    <t>Posibilidad de configurar faltas penales, fiscales y disciplinarias.</t>
  </si>
  <si>
    <t>Catastrófico</t>
  </si>
  <si>
    <t>Verificación de los procesos a contratar en el Comité de Contratación</t>
  </si>
  <si>
    <t>Actas de comité de contratación</t>
  </si>
  <si>
    <t>No contar con las pruebas suficientes para ejercer una defensa técnica y adecuada</t>
  </si>
  <si>
    <t>* Falta de recursos 
* Falta de diligencia del apoderado</t>
  </si>
  <si>
    <t>*Sentencia judicial adversa
*Condena pecuniaria a la entidad</t>
  </si>
  <si>
    <t>Elaborar informe de estado de ejecución de los procesos y presentarlos en el Comité de Conciliación</t>
  </si>
  <si>
    <t>Actas de comité de conciliación</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</si>
  <si>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</si>
  <si>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</si>
  <si>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</si>
  <si>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*Presentación del Plan Anual de Auditoria o sus modificaciones, con los criterios para la priorización de los procesos críticos.
*Presentación de los criterios tenidos en cuenta en la priorización de los procesos, al Comité Institucional de Control Interno.</t>
  </si>
  <si>
    <t>*Los procesos priorizados son consignados en el formato de Plan Anual de Auditorias.
*Actas del CICI</t>
  </si>
  <si>
    <t>Presentar informes de auditorias,  de cumplimiento  y seguimiento a objetivos, metas, procesos, planes y proyectos con inconsistencias y/u omitiendo información</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</si>
  <si>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</si>
  <si>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</si>
  <si>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</si>
  <si>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*Correo con aprobación o devolución del Informe de Auditoría
*Actas de reuniones de trabajo y listas de asistencia
*Sistema de gestión documental o correo electrónico
*Formato Conflicto de intereses</t>
  </si>
  <si>
    <t xml:space="preserve">Las recomendaciones formuladas no contribuyen  al mejoramiento continuo y al fortalecimiento institucional </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</si>
  <si>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</si>
  <si>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*Recomendaciones no se encuentren justificadas (jurídica, técnica, financieramente) para sustentar una toma de decisión
*La toma de decisiones no fortalece los procesos del Instituto
*No se puedan implementar oportunamente medidas correctivas y/o preventivas.</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</si>
  <si>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</si>
  <si>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*Formato de Anteproyecto de PPTO
*Correo electrónico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</si>
  <si>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</si>
  <si>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</si>
  <si>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*Juicios a priori, conducentes a conclusiones equivocadas
*Incumplimientos e inoportunidades en el desarrollo de la gestión</t>
  </si>
  <si>
    <t>Socializar y capacitar sobre el la Política de  y manejo de la información a los auditores</t>
  </si>
  <si>
    <t>Perdida de continuidad de la información</t>
  </si>
  <si>
    <t>*Fallas en la planificación de adquisición, mantenimiento y monitoreo. 
* Falta de papelería técnica e insumos.
*Estaciones fuera de servicio. 
*Orden público
*Falla en los equipos.
*Observador voluntario desmotivado.
*Personal técnico insuficiente para labores de campo.</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</si>
  <si>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</si>
  <si>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</si>
  <si>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*Hojas de inspección
*Informe de auditorias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</si>
  <si>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</si>
  <si>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</si>
  <si>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</si>
  <si>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*Auditorias internas.
*Programas de capacitación y  entrenamiento a los observadores voluntarios con mayor frecuencia.
*Verificación de los datos a través de los sistemas de información del Instituto.</t>
  </si>
  <si>
    <t>*Informe de auditorias
*Evaluaciones de los capacitados</t>
  </si>
  <si>
    <t>Inoportunidad en el suministro de bienes y servicios necesarios para el funcionamiento de la Entidad</t>
  </si>
  <si>
    <t>Falta de seguimiento a la adquisición de bienes y servicios para el funcionamiento de la Entidad</t>
  </si>
  <si>
    <t xml:space="preserve">*Ambiente inadecuado de trabajo.
*Insatisfacción del funcionario.
*Fallas en la prestación del servicio. </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</si>
  <si>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</si>
  <si>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</si>
  <si>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</si>
  <si>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</si>
  <si>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*Perdida de bienes del Instituto.
*Fallas en la prestación del servicio.
*Posible detrimento patrimonial.
*Investigaciones Disciplinarias.
*Investigaciones Administrativas.
*Investigaciones Penales.</t>
  </si>
  <si>
    <t>Verificación física del expediente validando la fecha de prescripción de cada uno de los siniestros reportados</t>
  </si>
  <si>
    <t>*Base de datos control de siniestros.
*Correos electrónicos.
*Oficios</t>
  </si>
  <si>
    <t>Direccionamiento de Estudios Previos para favorecer a terceros</t>
  </si>
  <si>
    <t xml:space="preserve">Carencia de controles en el proceso precontractual </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</si>
  <si>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</si>
  <si>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</si>
  <si>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*Radicado Orfeo *Estudios previos</t>
  </si>
  <si>
    <t>Manejo indebido de caja menor del IDEAM</t>
  </si>
  <si>
    <t>Inconsistencias en los documentos soportes (facturas y recibos) para legalizar pagos por caja menor</t>
  </si>
  <si>
    <t>*Peculado y detrimento patrimonial 
*Acciones disciplinarias por parte de los entes de control</t>
  </si>
  <si>
    <t>Realizar arqueo de caja menor de manera trimestral por parte del coordinador del Grupo.</t>
  </si>
  <si>
    <t>*Arqueos caja menor
*Extractos bancarios</t>
  </si>
  <si>
    <t>Incumplir los tiempos de respuesta establecidos por la norma.</t>
  </si>
  <si>
    <t xml:space="preserve">
Debilidades en los seguimientos por parte de las dependencias a las cuales se les asignan las PQRS
</t>
  </si>
  <si>
    <t>*Tutelas
*Demandas Administrativas
*Responsabilidad Penal y Disciplinaria
*Pérdida de la credibilidad.</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</si>
  <si>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</si>
  <si>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*Formato M-AC-F012 y seguimiento por correo electrónico.
*Lista de asistencia, fotografías, material utilizado. 
*Memorandos
*Actas reuniones.</t>
  </si>
  <si>
    <t xml:space="preserve">Atención inadecuada al ciudadano </t>
  </si>
  <si>
    <t>Personal no capacitado en protocolos de atención al ciudadano</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</si>
  <si>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</si>
  <si>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</si>
  <si>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 xml:space="preserve">*Encuestas NSU
*Lista de asistencia, fotografías, material utilizado.
</t>
  </si>
  <si>
    <t>Solicitar o aceptar pagos o cualquier otra clase de beneficio para agilizar la entrega de información</t>
  </si>
  <si>
    <t xml:space="preserve">*Funcionarios predispuestos a la materialización de conductas de corrupción. 
*Ausencia de controles en el trámite de provisión de información </t>
  </si>
  <si>
    <t>*Realizar talleres o capacitaciones y evaluación de estos ejercicios, sobre temas de normatividad asociada a PQRS.
*Revisión trimestral de los comportamientos en la respuesta de solicitudes para identificar comportamientos inusuales.</t>
  </si>
  <si>
    <t>*Lista de asistencia, fotografías, material utilizado. 
*Estadísticas del Formato F012</t>
  </si>
  <si>
    <t xml:space="preserve">*Causal de Nulidad (Artículo 143 No. 3 del CDU)
*Pérdida de credibilidad del grupo
*Actuación disciplinaria por parte de la PGN. </t>
  </si>
  <si>
    <t>*Ineficiencia en el desarrollo del proceso.                                      *Impunidad.</t>
  </si>
  <si>
    <t>Insignificante</t>
  </si>
  <si>
    <t>Ley 734 del 2002
Formato A-CID-F005 Control y Seguimiento de expedientes
Formato A-CID-F006 Seguimiento y Control a Oficios y/o Memorandos
Formato A-CID-F007 seguimiento a Autos Interlocutorios y/o de Sustanciación.</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</si>
  <si>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</si>
  <si>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</si>
  <si>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Integridad</t>
  </si>
  <si>
    <t>Revisión del valor y de los rubros afectados, realizada por un funcionario diferente al que expide el certificado</t>
  </si>
  <si>
    <t>*Reporte de indicadores de gestión presupuestal que se envía a la Oficina Asesora de Planeación 
*Reportes de CDP Y RP anulados de forma autónoma por el Grupo de Presupuesto.</t>
  </si>
  <si>
    <t xml:space="preserve">Inoportunidad en el registro de un compromiso </t>
  </si>
  <si>
    <t xml:space="preserve">Retardo de entrega de los soportes para realizar los registros presupuestales </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</si>
  <si>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</si>
  <si>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</si>
  <si>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</si>
  <si>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</si>
  <si>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Verificar la coherencia entre la solicitud y la herramienta de seguimiento contractual para la expedición del CDP</t>
  </si>
  <si>
    <t>*Sistema de Gestión Documental - Orfeo, donde se pueden evidenciar los tiempos de recepción y respuesta de las solicitudes allegadas al Grupo de Presupuesto.
*Plantillas de seguimiento contractual, acordes con la información SIIF Nación II.</t>
  </si>
  <si>
    <t xml:space="preserve">Ocultar información fundamental para el conocimiento y la toma de decisiones frente a la ciudadanía, con especial énfasis en los procesos de rendición de cuentas.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</si>
  <si>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</si>
  <si>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*Perdida de Imagen, confianza y credibilidad Institucional
*Posibles acciones legales contra la entidad</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</si>
  <si>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</si>
  <si>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 xml:space="preserve">Manipulación de la información de carácter institucional (científica, técnica, misional, presupuestal, administrativa y financiera),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</si>
  <si>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</si>
  <si>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Permanencia de información desactualizada en el sitio web del IDEAM. </t>
  </si>
  <si>
    <t xml:space="preserve">Las áreas o dependencias que son responsables de subir y administrar sus propios contenidos (documentos, informes, boletines, reportes, estudios, entre otros), no lo hacen de manera periódica y con la sistematicidad que se requiere. </t>
  </si>
  <si>
    <t xml:space="preserve">Información desactualizada que desorienta y desinforma al usuario, o no lo informa en los tiempos actuales en los que se hace la consulta. </t>
  </si>
  <si>
    <t>*Monitorear, verificar y alertar acerca de la información desactualizada, de tal manera que se le notifique a la dependencia que corresponda para que actualice la información</t>
  </si>
  <si>
    <t>Imprecisión e inexactitud de  los informes y documentos emitidos por el Instituto</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</si>
  <si>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</si>
  <si>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</si>
  <si>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</si>
  <si>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t>*Fallas en la planificación de adquisición, mantenimiento y monitoreo. 
*Falta de papelería técnica e insumos.
*Estaciones fuera de servicio. 
*Orden público
*Falla en los equipos.
*Observador voluntario desmotivado.
*Personal técnico insuficiente para labores de campo.</t>
  </si>
  <si>
    <t>Manipulación de la información Hidrometeorológica y Ambiental para beneficio particular.</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</si>
  <si>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</si>
  <si>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</si>
  <si>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</si>
  <si>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*Informe de auditorias
*Minutas Contractuales</t>
  </si>
  <si>
    <t>Demora en las respuestas o conceptos hacia el usuario, del proceso de acreditación</t>
  </si>
  <si>
    <t>*Ausencia de sistemas de información efectivos que permitan medir los tiempos de proceso.
*Reprocesos en las diferentes etapas.
*Toma de decisiones de todo el proceso centralizado en una sola persona</t>
  </si>
  <si>
    <t>*Detrimento de la imagen institucional.
*Acciones jurídicas en contra del IDEAM.</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</si>
  <si>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</si>
  <si>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</si>
  <si>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Respuestas en contravención con normatividad vigente, el proceso o conceptos científicos</t>
  </si>
  <si>
    <t>*Deficiencias en la revisión preliminar del trámite.
*Asignación de tareas jurídicas al equipo técnico.
*Ausencia de políticas sobre las que se tomen decisiones sobre el trámite</t>
  </si>
  <si>
    <t>*Recursos de reposición interpuestos ante los actos administrativos favorables para el usuario, acciones legales en contra del IDEAM
*Detrimento de la imagen del Instituto
*Decisiones no coherentes con el proceso o la legislación vigente.</t>
  </si>
  <si>
    <t>*Auto de inicio de proceso, informes técnicos y el seguimiento a las Pruebas de Evaluación de Desempeño, son controles para mantener conceptos coherentes relacionados con la acreditación</t>
  </si>
  <si>
    <t>*Reporte de actos administrativos Secretaria General
*Comunicaciones</t>
  </si>
  <si>
    <t>No realización de visita de evaluación para acreditación</t>
  </si>
  <si>
    <t>*Retrasos en transporte hacia el laboratorio evaluado.
*Incapacidad del evaluador.
*Retrasos en pagos de viáticos al evaluador.</t>
  </si>
  <si>
    <t>*Cotizaciones revisadas por parte de un evaluador líder para confirmar tiempos según los muestreos, o el desplazamiento
*Programación con dos meses de anticipación, programación a tiempo del PAC y de las comisiones</t>
  </si>
  <si>
    <t>Programación</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</si>
  <si>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</si>
  <si>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</si>
  <si>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</si>
  <si>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*Registro activo de conflicto de intereses, más el registro de compromiso de confidencialidad, imparcialidad e independencia de todo el grupo.
*Confirmación de impedimentos previo a la visita in situ.</t>
  </si>
  <si>
    <t>Documentos del Sistema de Gestión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</si>
  <si>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</si>
  <si>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</si>
  <si>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*Pérdida de reputación.
*Insatisfacción de los grupos de interés por la mala prestación de los servicios.</t>
  </si>
  <si>
    <t>Jornadas de socialización y sensibilización que fortalezcan la cultura institucional, en lo referente al SGI</t>
  </si>
  <si>
    <t>Cronograma de socialización, y listados de asistencia, en la carpeta compartida de la OAP</t>
  </si>
  <si>
    <t>Manejo y conservación inadecuada de la información en la Entidad.</t>
  </si>
  <si>
    <t>*Desconocimiento del SGI por parte de los usuarios del sistema
*Desaparición de la información.</t>
  </si>
  <si>
    <t>*Inadecuada toma de decisiones por falta de soportes.
*Perdida de la memoria histórica.</t>
  </si>
  <si>
    <t>Control de los documentos del SGI</t>
  </si>
  <si>
    <t>*Listado maestro de documentos 
*Repositorio de documentos del SGI</t>
  </si>
  <si>
    <t>Materialización de los riesgos asociados a los procesos</t>
  </si>
  <si>
    <t>Identificación y valoración incorrecta de los riesgos de los procesos.</t>
  </si>
  <si>
    <t>*Erogaciones asociadas a los reprocesos.
*Acciones judiciales y disciplinarias.</t>
  </si>
  <si>
    <t>Verificación y seguimiento a los riesgos asociados a los procesos</t>
  </si>
  <si>
    <t>Evidenciar respecto a la implementación de los controles asociados a cada riesgo</t>
  </si>
  <si>
    <t>Inadecuada formulación y seguimiento de los planes institucionales</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</si>
  <si>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</si>
  <si>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</si>
  <si>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*Seguimiento a la matriz de desempeño del Instituto
*Cumplimiento del procedimiento del Plan de Acción</t>
  </si>
  <si>
    <t>*Presentar a la Alta Dirección el seguimiento al Plan de Acción del IDEAM
*Programar capacitaciones a la Dirección en temas gerenciales</t>
  </si>
  <si>
    <t>Planes operativos o de acción poco coherentes con los objetivos estratégicos del IDEAM</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</si>
  <si>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</si>
  <si>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</si>
  <si>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</si>
  <si>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</si>
  <si>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</si>
  <si>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</si>
  <si>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</si>
  <si>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</si>
  <si>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Oportunidad de respuesta en la entrega de resultados a las partes interesadas.</t>
  </si>
  <si>
    <t>Tiempo de rezago de información en la verificación y validación de los datos generados para la toma de decisiones.</t>
  </si>
  <si>
    <t>Divulgación de Información sin verificación y validación de los datos generados. Pérdida de credibilidad del servicio prestado por el Laboratorio de Calidad Ambiental del IDEAM.</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</si>
  <si>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</si>
  <si>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Registros de laboratorio</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</si>
  <si>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</si>
  <si>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</si>
  <si>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</si>
  <si>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Suministro de información de la red de calidad de agua por parte de los funcionarios no autorizados, por fuera de los canales establecidos para tal fin, para beneficio particular.</t>
  </si>
  <si>
    <t>Registros de Orfeo y canales de atención al ciudadano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</si>
  <si>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</si>
  <si>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</si>
  <si>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</si>
  <si>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</si>
  <si>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</si>
  <si>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</si>
  <si>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</si>
  <si>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</si>
  <si>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</si>
  <si>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</si>
  <si>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</si>
  <si>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</si>
  <si>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</si>
  <si>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</si>
  <si>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</si>
  <si>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</si>
  <si>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</si>
  <si>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</si>
  <si>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</si>
  <si>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</si>
  <si>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</si>
  <si>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</si>
  <si>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</si>
  <si>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</si>
  <si>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</si>
  <si>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</si>
  <si>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</si>
  <si>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</si>
  <si>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</si>
  <si>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</si>
  <si>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</si>
  <si>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</si>
  <si>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</si>
  <si>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</si>
  <si>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</si>
  <si>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</si>
  <si>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</si>
  <si>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t xml:space="preserve">* Matriz de seguimiento a los proyectos y programas de Cooperación y Asuntos Internacionales.
* Listas de Asistencia y Actas de Reunión (ayudas memoria) </t>
  </si>
  <si>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</si>
  <si>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</si>
  <si>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</si>
  <si>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</si>
  <si>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</si>
  <si>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t>*Elaboración de copias de respaldo de la información.
*Restricción a los permisos de uso de los archivos.</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</si>
  <si>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</si>
  <si>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</si>
  <si>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</si>
  <si>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</si>
  <si>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</si>
  <si>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</si>
  <si>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</si>
  <si>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</si>
  <si>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</si>
  <si>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</si>
  <si>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</si>
  <si>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</si>
  <si>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</si>
  <si>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</si>
  <si>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</si>
  <si>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</si>
  <si>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</si>
  <si>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</si>
  <si>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ELABORÓ:
Daniel Díaz Díaz
Contratista OAP Sistema de Gestión Integrado</t>
  </si>
  <si>
    <t>REVISÓ:     
Telly de Jesús Month
Jefe Oficina Asesora de Planeación.</t>
  </si>
  <si>
    <t>APROBÓ:
Telly de Jesús Month
Jefe Oficina Asesora de Planeación</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</si>
  <si>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</si>
  <si>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</si>
  <si>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</si>
  <si>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</si>
  <si>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</si>
  <si>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</si>
  <si>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</si>
  <si>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</si>
  <si>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</si>
  <si>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</si>
  <si>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</si>
  <si>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</si>
  <si>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</si>
  <si>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</si>
  <si>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</si>
  <si>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</si>
  <si>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</si>
  <si>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</si>
  <si>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</si>
  <si>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</si>
  <si>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</si>
  <si>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</si>
  <si>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</si>
  <si>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</si>
  <si>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</si>
  <si>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</si>
  <si>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</si>
  <si>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</si>
  <si>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</si>
  <si>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</si>
  <si>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</si>
  <si>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</si>
  <si>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</si>
  <si>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</si>
  <si>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</si>
  <si>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rPr>
      <t>NOTA</t>
    </r>
    <r>
      <rPr>
        <b/>
        <sz val="11"/>
        <color theme="1"/>
        <rFont val="Calibri"/>
      </rPr>
      <t>: Los unicos Riesgos que  NO SE ACEPTAN sin importar su nivel , son los Riesgos de Corrupción, Periodicidad de seguimiento
MENSUAL,  para evitar  su materialización por parte de los procesos a cargo de estos.</t>
    </r>
  </si>
  <si>
    <t>IMPACTO</t>
  </si>
  <si>
    <r>
      <rPr>
        <b/>
        <sz val="11"/>
        <color theme="1"/>
        <rFont val="Arial Narrow"/>
      </rPr>
      <t xml:space="preserve">CODIGO: </t>
    </r>
    <r>
      <rPr>
        <sz val="11"/>
        <color theme="1"/>
        <rFont val="Arial Narrow"/>
      </rPr>
      <t>E-SGI-F006</t>
    </r>
  </si>
  <si>
    <r>
      <rPr>
        <b/>
        <sz val="11"/>
        <color theme="1"/>
        <rFont val="Arial Narrow"/>
      </rPr>
      <t>VERSION:</t>
    </r>
    <r>
      <rPr>
        <sz val="11"/>
        <color theme="1"/>
        <rFont val="Arial Narrow"/>
      </rPr>
      <t xml:space="preserve"> 6</t>
    </r>
  </si>
  <si>
    <r>
      <rPr>
        <b/>
        <sz val="11"/>
        <color theme="1"/>
        <rFont val="Arial Narrow"/>
      </rPr>
      <t>PAGINA</t>
    </r>
    <r>
      <rPr>
        <sz val="11"/>
        <color theme="1"/>
        <rFont val="Arial Narrow"/>
      </rPr>
      <t xml:space="preserve"> 1 de 1</t>
    </r>
  </si>
  <si>
    <t xml:space="preserve">E1 Circular de Toma fisica de inventarios para la vigencia 2020.                                  
E2 Cronograma toma fisica de inventarios para la vigencia 2020                                                                      
E3 toma fisica de inventarios por depencdencias: Secretaria General, Dirección, Control Interno Disciplinario, Control Interno, Planeación, Asuntos internacionales y Juridica. </t>
  </si>
  <si>
    <t>E1 Envio de correos electronicos con Proceso de Donaciones y formatos requeridos adependencias que actualmente adelantan procesos de Donación</t>
  </si>
  <si>
    <t>Se hizo revisión y actualización del A-GD-P006 Procedimiento para la administración de las comunicaciones oficiales (28/09/2020). Se envio correo masivo con el procedimiento A-GD-P006 ACctualizado (27/10/2020) Se dictó capacitación al personal de archivo en la implementación del procedimiento (27 de octubre)
Se hizo seguimiento a la creacion de expedientes en orfeo para la vigencia 2020</t>
  </si>
  <si>
    <t>HERNAN PARADA ARIA
Coordinador de Grupo</t>
  </si>
  <si>
    <t>Mesas de servicio presentadas ante la Oficina de Informática para el periodo agosto a noviembre de 2020 sobre relacionadas el funcionamiento de los sistemas KOHA Y ORFEO</t>
  </si>
  <si>
    <t>Se envió a todos los servidores del IDEAM el A-GD-F23 Formato diagnóstico e identificación de riesgos en depósitos de archivo del IDEAM, y el A-GD-I009 Instructivo para la prevención y atención de desastres. Se aplicó el formato A-GD-F023 en el depósito de acervo documental del centro de documentación, depósito de archivo central, depósito de archivo técnico y depósito de archivo de gestión centralizado, archivo satelite de contratos, archivo Aeropuerto San Andrés.</t>
  </si>
  <si>
    <t>El Grupo de Gestión Documental tiene implementado los formatos A-GD-F001 Formato control préstamo de documentos y A-GD-F016 Formato préstamo de documentos archivo de gestion centralizado, donde se registra los datos del solicitante y la información facilitada para consulta y en préstamo, así mismo se cuenta con el formato A-GD-F027 Planilla de entrega de documentos a Archivos satélites. Siendo estos los control en el uso de la información que llega a través de la ventanilla de correspondencia y la que se conserva en los archivos centralizado y central.</t>
  </si>
  <si>
    <r>
      <rPr>
        <sz val="10"/>
        <color theme="1"/>
        <rFont val="Arial"/>
      </rPr>
      <t xml:space="preserve">*Influencia de terceras personas para la vinculación del personal.
</t>
    </r>
    <r>
      <rPr>
        <b/>
        <sz val="10"/>
        <color theme="1"/>
        <rFont val="Arial"/>
      </rPr>
      <t>*</t>
    </r>
    <r>
      <rPr>
        <sz val="10"/>
        <color theme="1"/>
        <rFont val="Arial"/>
      </rPr>
      <t>Intereses personales para favorecer un tercero</t>
    </r>
  </si>
  <si>
    <t>1. Número es estudios de hojas de vida: 5.360
2. Número de publicaciones: 100
3. Nombramientos: 62
Provisionales: 21
Encargos: 39
Libre Nombramiento: 2</t>
  </si>
  <si>
    <t>Coordinadora del Grupo de Administración y Desarrollo del Talento Humano</t>
  </si>
  <si>
    <r>
      <rPr>
        <b/>
        <sz val="10"/>
        <color theme="1"/>
        <rFont val="Arial"/>
      </rPr>
      <t>*</t>
    </r>
    <r>
      <rPr>
        <sz val="10"/>
        <color theme="1"/>
        <rFont val="Arial"/>
      </rPr>
      <t xml:space="preserve">Pérdida de la información
</t>
    </r>
    <r>
      <rPr>
        <b/>
        <sz val="10"/>
        <color theme="1"/>
        <rFont val="Arial"/>
      </rPr>
      <t>*</t>
    </r>
    <r>
      <rPr>
        <sz val="10"/>
        <color theme="1"/>
        <rFont val="Arial"/>
      </rPr>
      <t xml:space="preserve">Falta de credibilidad en los procesos institucionales
</t>
    </r>
    <r>
      <rPr>
        <b/>
        <sz val="10"/>
        <color theme="1"/>
        <rFont val="Arial"/>
      </rPr>
      <t>*</t>
    </r>
    <r>
      <rPr>
        <sz val="10"/>
        <color theme="1"/>
        <rFont val="Arial"/>
      </rPr>
      <t>Pérdida de imagen tanto del área como del instituto</t>
    </r>
  </si>
  <si>
    <t>No se realizó el prestamo de expedientes físicos en el instituto debido a que el personal esta realizando trabajo en casa, sin embargo los expedientes virtuales se han alimentado de acuerdo a los difenrentes trámites administrativos y la carpeta de hojas de vida digitalizadas solo los manupula la persona encargada del archivo. Queda pendiente la creación de 4 expediente debido a que el acta de posesión se encuentra en proceso de comunicación dado a que ingresaron el 26/11/2020 y 27/11/2020.</t>
  </si>
  <si>
    <r>
      <rPr>
        <b/>
        <sz val="10"/>
        <color theme="1"/>
        <rFont val="Arial"/>
      </rPr>
      <t xml:space="preserve">* </t>
    </r>
    <r>
      <rPr>
        <sz val="10"/>
        <color theme="1"/>
        <rFont val="Arial"/>
      </rPr>
      <t xml:space="preserve">Error en la parametrización de los conceptos salariales y de descuentos para la liquidación de nómina (Desconocimiento de las normas y procedimientos).
</t>
    </r>
    <r>
      <rPr>
        <b/>
        <sz val="10"/>
        <color theme="1"/>
        <rFont val="Arial"/>
      </rPr>
      <t>*</t>
    </r>
    <r>
      <rPr>
        <sz val="10"/>
        <color theme="1"/>
        <rFont val="Arial"/>
      </rPr>
      <t>Fallas en el sistema de personal y de nómina del Instituto.</t>
    </r>
  </si>
  <si>
    <r>
      <rPr>
        <b/>
        <sz val="10"/>
        <color theme="1"/>
        <rFont val="Arial"/>
      </rPr>
      <t>*</t>
    </r>
    <r>
      <rPr>
        <sz val="10"/>
        <color theme="1"/>
        <rFont val="Arial"/>
      </rPr>
      <t xml:space="preserve">Peticiones, quejas, reclamos por parte de los funcionarios afectados.
</t>
    </r>
    <r>
      <rPr>
        <b/>
        <sz val="10"/>
        <color theme="1"/>
        <rFont val="Arial"/>
      </rPr>
      <t>*</t>
    </r>
    <r>
      <rPr>
        <sz val="10"/>
        <color theme="1"/>
        <rFont val="Arial"/>
      </rPr>
      <t>Pago de lo no debido
*Pérdida de imagen tanto del área como del instituto</t>
    </r>
  </si>
  <si>
    <t>Se realizaron 38 mesas de ayuda a Heinsohn, las cuales fueron resultas a tiempo.</t>
  </si>
  <si>
    <r>
      <rPr>
        <b/>
        <sz val="10"/>
        <color theme="1"/>
        <rFont val="Arial"/>
      </rPr>
      <t>*</t>
    </r>
    <r>
      <rPr>
        <sz val="10"/>
        <color theme="1"/>
        <rFont val="Arial"/>
      </rPr>
      <t xml:space="preserve">Afectación en la calidad de servicio.
</t>
    </r>
    <r>
      <rPr>
        <b/>
        <sz val="10"/>
        <color theme="1"/>
        <rFont val="Arial"/>
      </rPr>
      <t xml:space="preserve">* </t>
    </r>
    <r>
      <rPr>
        <sz val="10"/>
        <color theme="1"/>
        <rFont val="Arial"/>
      </rPr>
      <t xml:space="preserve">Afectación en la efectividad de servicio.
</t>
    </r>
    <r>
      <rPr>
        <b/>
        <sz val="10"/>
        <color theme="1"/>
        <rFont val="Arial"/>
      </rPr>
      <t>*</t>
    </r>
    <r>
      <rPr>
        <sz val="10"/>
        <color theme="1"/>
        <rFont val="Arial"/>
      </rPr>
      <t xml:space="preserve">Afectación del Clima laboral
</t>
    </r>
    <r>
      <rPr>
        <b/>
        <sz val="10"/>
        <color theme="1"/>
        <rFont val="Arial"/>
      </rPr>
      <t>*</t>
    </r>
    <r>
      <rPr>
        <sz val="10"/>
        <color theme="1"/>
        <rFont val="Arial"/>
      </rPr>
      <t>Incumplimiento a los indicadores de procesos.</t>
    </r>
  </si>
  <si>
    <r>
      <rPr>
        <b/>
        <sz val="10"/>
        <color rgb="FF000000"/>
        <rFont val="Arial"/>
      </rPr>
      <t>Plan de Bienestar:</t>
    </r>
    <r>
      <rPr>
        <sz val="10"/>
        <color rgb="FF000000"/>
        <rFont val="Arial"/>
      </rPr>
      <t xml:space="preserve"> Se realiza la tercera contratación de dotación, se realiza la entega de los bonos y de la dotación de la primera, la segunda continua en entrega, se realiza acgividad del día de los niños, se inicia con la feria de emprendimientos, se realiza la implementación de prueba piloto de teletrabajo.
</t>
    </r>
    <r>
      <rPr>
        <b/>
        <sz val="10"/>
        <color rgb="FF000000"/>
        <rFont val="Arial"/>
      </rPr>
      <t xml:space="preserve">Plan de Capacitación: </t>
    </r>
    <r>
      <rPr>
        <sz val="10"/>
        <color rgb="FF000000"/>
        <rFont val="Arial"/>
      </rPr>
      <t xml:space="preserve">Se realizaron 13 capacitaciones gestionadas, y 4 capacitaciones pagas todas de forma virtual. Adicionalmente se realiza 1 capacitación correspondiente a los PAES.
</t>
    </r>
    <r>
      <rPr>
        <b/>
        <sz val="10"/>
        <color rgb="FF000000"/>
        <rFont val="Arial"/>
      </rPr>
      <t xml:space="preserve">Plan de Seguridad y Salud en el Trabajo: </t>
    </r>
    <r>
      <rPr>
        <sz val="10"/>
        <color rgb="FF000000"/>
        <rFont val="Arial"/>
      </rPr>
      <t xml:space="preserve">Se realizó la ejecución de la contración de exámenes médicos, EPP, kits de emergencia,, recarga de extintores y curso de alturas. Adicionalmente se realizan actividades correspondientes para la prevención del Covid-19.
</t>
    </r>
    <r>
      <rPr>
        <b/>
        <sz val="10"/>
        <color rgb="FF000000"/>
        <rFont val="Arial"/>
      </rPr>
      <t xml:space="preserve">Plan de Estímulos e Incentivos: </t>
    </r>
    <r>
      <rPr>
        <sz val="10"/>
        <color rgb="FF000000"/>
        <rFont val="Arial"/>
      </rPr>
      <t xml:space="preserve">Se realizó el pago a la primera convocatoria de Auxilios educativos para hijos y para funcionarios por medio de la resolución 0655 de 18 de agosto. Adicionalmente se abrió la segunda convocatoria para auxilios de hijos y de funcionarios la cual se pagará en el mes de diciembre. Por otra parte, se desarrolla el evento de reconocimiento de Logros Laborales el 10 de diciembre y por medio de la resolución 1340 de 27 de noviembre de 2020 se otorga estímulos e incentivos a unos funcionarios, dentro del Sistema de Estímulos e Incentivos.
</t>
    </r>
    <r>
      <rPr>
        <b/>
        <sz val="10"/>
        <color rgb="FF000000"/>
        <rFont val="Arial"/>
      </rPr>
      <t>Plan Anual de Vacantes y Provisión de Recursos Humanos:</t>
    </r>
    <r>
      <rPr>
        <sz val="10"/>
        <color rgb="FF000000"/>
        <rFont val="Arial"/>
      </rPr>
      <t xml:space="preserve"> Se realizaron 100 publicaciones, de las cuales se hicieron 39 encargos, 18 provisionalidades y 2 libre nombramiento.</t>
    </r>
  </si>
  <si>
    <r>
      <rPr>
        <sz val="10"/>
        <color theme="1"/>
        <rFont val="Arial"/>
      </rPr>
      <t xml:space="preserve">*Presentación de documentación incompleta e indebido diligenciamiento del formato de afiliación. 
</t>
    </r>
    <r>
      <rPr>
        <b/>
        <sz val="10"/>
        <color theme="1"/>
        <rFont val="Arial"/>
      </rPr>
      <t>*</t>
    </r>
    <r>
      <rPr>
        <sz val="10"/>
        <color theme="1"/>
        <rFont val="Arial"/>
      </rPr>
      <t xml:space="preserve">Reporte inoportuno de la novedad de traslado. </t>
    </r>
  </si>
  <si>
    <t>1.Se realizaron 18 afiliaciones a la ARL Positiva, 17 correspondientes a los nuevos funcionarios y 1 a practicante, de igual forma se han realizado 13 afiliaciones a EPS (1. No se realizaron 4 afiliaciones de EPS y ARL de provisionales dado a que ya estaban vinculados a la entidad y pasaron a otra provisionalidad. 2. Se encuentra en trámite la afiliación de 4 funcionarios de EPS, debido a que entraron el 26 y 27 de noviembre, con esto se tendría un total de 17).
2. Se crearon las historias laborales virtuales de los 13 funcionarios nuevos, una vez pasada la contingencia y se vuelvan a desarrollar labores en sitio se crearán las carpetas físicas correspondientes. Queda pendiente la creación de 4 expediente debido a que el acta de posesión se encuentra en proceso de comunicación dado a que ingresaron el 26/11/2020 y 27/11/2020.
3. Se realiza 1 traslado de EPS de una funcionaria.
4. Se realizó la creación de 13 expedientes en la base correspondiente por cada funcionario nuevo, queda pendiente la creación de 4 expediente debido a que el acta de posesión se encuentra en proceso de comunicación dado a que ingresaron el 26/11/2020 y 27/11/2020.</t>
  </si>
  <si>
    <t>Posibles registros y tramites contables sin el cumplimiento de los requisitos legales.</t>
  </si>
  <si>
    <t>Falta de verificación de los soportes legales y y documentación establecida como requisito por el Ideam.</t>
  </si>
  <si>
    <t xml:space="preserve">Reprocesos de actividades y aumento de carga operativa (Integridad)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</si>
  <si>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</si>
  <si>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 xml:space="preserve">Evidencias: 
Archivo en excel "Relación Orfeos_lista de chequeo" donde se relacionan los orfeos de agosto a noviembre de los tramites de cuentras de contratistas donde se visualiza el formato A-GF- F017 (liquidación de impuestos) </t>
  </si>
  <si>
    <t>Jefe Gestión financiera</t>
  </si>
  <si>
    <t>Posible favorecimiento económico a un tercero en el registro de obligaciones sin el cumplimiento de requisitos</t>
  </si>
  <si>
    <t>Falta de verificación de los soportes legales y y documentación establecida como requisito por el Ideam. Así como debilidad en la revisión en la aprobación de las obligaciones por el coordinador.</t>
  </si>
  <si>
    <t xml:space="preserve">Requerimientos e investigaciones por parte de los entes de control. (Integridad / Disponibilidad) </t>
  </si>
  <si>
    <t>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t>
  </si>
  <si>
    <t>Posible Inexactitud en las cifras reveladas en los Estados Financieros del IDEAM.</t>
  </si>
  <si>
    <t xml:space="preserve">
Falta de conciliaciones entre el Grupo de Contabilidad y las áreas generadora de información contable</t>
  </si>
  <si>
    <t xml:space="preserve">*Informacion financiera sin analisis pertinente
*Requerimientos e investigaciones por parte de los entes de control. 
(Integridad / Disponibilidad) </t>
  </si>
  <si>
    <t xml:space="preserve">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 </t>
  </si>
  <si>
    <t xml:space="preserve">Evidencias: 
Conciliaciones contables de julio a octubre, las de noviembre salen a mitad de diciembre, de acuerdo a nuetros tiempos de ejecución de la información.  </t>
  </si>
  <si>
    <t>Posible inoportunidad en la presentación de los boletines y reportes de ley a la Contaduria General de la Nación. .</t>
  </si>
  <si>
    <t xml:space="preserve">Sancion por parte del ente de control u otro ente regulador (Disponibilidad) </t>
  </si>
  <si>
    <t xml:space="preserve">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  </t>
  </si>
  <si>
    <t>Evidencias: 
- Evidencia de radicación de información Chip 
- CGN-Prórroga Fecha límite SIIF 2020</t>
  </si>
  <si>
    <t>Posible perdida, eliminacion, modificacion u ocultamiento de la informacion de la entidad que reposa en los servidores</t>
  </si>
  <si>
    <t xml:space="preserve">Reprocesos de actividades y aumento de carga operativa (Integridad /Disponibilidad/ confidencialidad) </t>
  </si>
  <si>
    <t xml:space="preserve">- La oficina de informatica elabora copias de respaldo semanalmente, quedando guardadas en el servidor. 
 - El cordinador del grupo de contabilidad reporta al administrador de SIIF Nación las novedades para modificación y accesos de  usuarios al aplicativo SIIF Nación en el modulo contable.  </t>
  </si>
  <si>
    <t xml:space="preserve">Evidencias: 
- Formatos de solicitud de usuarios ante SIIF Nación aprovados por la coordinadora de contabildiad. </t>
  </si>
  <si>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</si>
  <si>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</si>
  <si>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</si>
  <si>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Validar información recibida de Planeación Operativa a través de macros en excel; Enviar correo a  Planeación Operativa recordándoles las fechas; Selección de funcionario con las competencias requeridas o Capacitar al funcionario designado para esta labor</t>
  </si>
  <si>
    <t xml:space="preserve"> ORFEOS
20207010003823
20207020002333
20207030001382
20207040003243
20207050000803
20207060001142
20207070003233
20207080001943
20207090002153
20207100002393
20207110000793</t>
  </si>
  <si>
    <t>SE CONCERTO CON LA DIRECCIÓN GENERAL, LOS GRUPOS DE TESORERÍA Y  DE PLANEACION OPERATIVA, EL TRABAJO CONJUNTO A TRAVÉS DE UN CONTRASTISTA QUE ABORDARÁ EL MEJORAMIENTO DEL PROCESO DESDE SU INICIO (INFORMACIÓN DEL OBSERVADOR DESDE EL AO); EL PROCESO FUE ASIGNADO AL AREA ENCARGADA (PLANEACION OPERATIVA).</t>
  </si>
  <si>
    <t>Para el tercer Cuatrimestre, desde Planeación Operativa se generó la información para pago Observadoes Voluntarios, se proceso 11 AO logrando una eficiencia del 99,99%, pues se procesaron exitosa y correctamente 1983 pagos de los 1997 tramitados (quedaron pendiente 14 pagos por error en cuenta ALM).
El profesional especializado grado 17- Jorge Eliecer Polo, responsable de esta actividad no asumio el proceso, de tal forma que debió ser asumido por la Coordinación.</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</si>
  <si>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</si>
  <si>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</si>
  <si>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</si>
  <si>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Seguimiento periódico (diario) a las obligaciones pendientes de pago</t>
  </si>
  <si>
    <t xml:space="preserve">CEN de Obligaciones </t>
  </si>
  <si>
    <t>SE VALIDA AL FINAL DEL DÍA PARA QUE LAS OBLIGACIONES ASIGNADAS A TESORERÍA QUEDEN GESTIONADAS PARA PAGO. 
SE GENERA EL REPORTE MENSUAL DONDE SE EVIDENCIA LOS PAGOS OPORTUNOS.</t>
  </si>
  <si>
    <t>Coordinadora de Tesorería - Esperanza Barbosa Alonso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</si>
  <si>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</si>
  <si>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</si>
  <si>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</si>
  <si>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</si>
  <si>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</si>
  <si>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SE VERIFICÓ EN CADA UNA DE LAS OBLIGACIONES ASIGNADAS A TESORERIA, QUE LA LIQUIDACIÓN DE IMPUESTOS SEA LA CORRECTA; SE DEVUELVEN POR ORFEO A CONTABILIDAD LAS QUE PRESENTARON DIFERENCIAS Y DE DEJA NOTA EN EL HISTÓRICO. 
SE GENERA REPORTE MENSUAL SE SEGUIMIENTO.</t>
  </si>
  <si>
    <t>Contratista - María Stella Bustos y Cooridinadora de Tesorería - Esperanza Barbosa Alonso</t>
  </si>
  <si>
    <t xml:space="preserve"> En la actualidad se cuenta con un grupo de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</si>
  <si>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Daniel Useche - Jefe Oficina del Servicio de Pronosticos y Alertas</t>
  </si>
  <si>
    <t>Por parte de la oficina de informatica se brinda el soporte necesario para verificar si hay alguna dificultad en la oficina. Cuando ocurre la novedad se informa de inmediato a la oficina de informatica quien brinda el soporte necesario. Si el daño es mayor se recurre a la jefaura de pronósticos quien solicita directamente a la jefatura de informatica la pronta solución.</t>
  </si>
  <si>
    <t>Continua controlado el riesgo, toda vez que para el periodo de monitoreo del presente riesgo (IV Trimestre 2020), se realizaron modificaciones al Plan Anual de Auditorias V3, las cuales fueron presentadas y aprobadas en reunión del Comité Institucional de Coordinación de Control Interno de fecha 1 de septiembre 2020</t>
  </si>
  <si>
    <t>Para el presente seguimiento, no se ha presentado la materialización del riesgo, toda vez que en aplicación de los controles propuestos, la Oficina de Control Interno, en cumplimiento del Plan de auditoria vigencia 2020,   entregó a la Alta Dirección, los siguientes informes de ley y auditorias, revisados y aprobados por la Jefe de la Oficina:  
INFORMES DE LEY 
1. Sireci -  Informe Contratación a la Contraloría General.
2. Informe Semestral de Atención al Ciudadano PQRS. l
3. Informe Cámara de Comercio. 
4. Informe seguimiento Plan Anticorrupción - Ley 1474/11 y mapa de riesgos de corrupción. (2)
5. Seguimiento a las disposiciones en materia de austeridad, de acuerdo con lo establecido en la Ley de Presupuesto, Directiva Presidencias y demás normas concordantes.
6. Informe de evaluación de la audiencia pública de rendición de cuentas. 
7. Realizar Comité Institucional de Coordinación de Control Interno
8. Informe de Seguimiento registro de procesos de Arbitramento
Auditorías:
1. Auditoria Financiera 
2. Auditoria Subdirección de Ecosistemas
3. Auditoria Informática y Telecomunicaciones
Evidencias: Reportes de Control Interno, link: https://cutt.ly/hd8jjlK</t>
  </si>
  <si>
    <t>Para la presente vigencia, la Oficina de Control Interno, en aplicación de los controles propuestos realizó las siguientes actividades: 
1. Para el presente seguimiento no se han realizado las actividades de planeación de requerimientos de personal para la próxima vigencia, tal como lo solicita el control.
2. Los informes de Control Interno son validados y aprobados por la Jefe de la Oficina antes de su publicación.
Evidencia: Carpeta Correos Informes
3. Previo a la realización de las Auditorias se elabora el Programa de Auditoria en donde se definen los objetivos de la auditoria, sus alcance, y cronograma de las actividades a desarrollar; debidamente aprobado por la Jefe se remite al líder del proceso auditado adjunto al memo de anuncio de la auditoria.
Evidencia: Carpeta Programa Auditoria OCI</t>
  </si>
  <si>
    <t>Para el presente seguimiento se realiza seguimiento permanente al repositorio de Información en DRIVE de Google, de cada uno de los auditores de la Oficina de Control Interno, por parte de la Jefatura de la Oficina y el supervisor de los contratistas. En reunión de fecha 3 de septiembre/2020se impartieron las instrucciones sobre el manejo de la información en Drive
Evidencia Acta reunión de fecha Septiembre 3 de 2020</t>
  </si>
  <si>
    <r>
      <rPr>
        <sz val="10"/>
        <color theme="1"/>
        <rFont val="Arial"/>
      </rPr>
      <t xml:space="preserve">. Se desarrollló y socializó con las áreas operativas la cartilla para el observador meteorológico con el fin de apoyar las labores de inducción y reinduccion de los observadores en las estaciones meteorológicas
. Se llevo a cabo la implementación de las acciones del plan de mejoramiento de la auditoría hecha por la Oficina de Planeación al proceso de Genración de datos e información hidrometeorologica en 2019
Subdirección de Ecosistemas e Informacción Ambiental
Auditoría interna OE Balance de Masa Glaciar: 
Los días 18, 19 y 20 de noviembre, se realizó auditoría interna de la Operación Estadística Balance de Masa Glaciar, bajo criterios y requerimientos documentales de la NTC PE 1000/2017 y requisistos de calidad para la generación de estadísticas. A la fecha está pendiente la presentación del informe de auditoría. Sin embargo, se anexa Plan de auditoría como evidencia del proceso y lista de chequeo con los soportes de requerimientos documentales presentados en la auditoría. Cabe señalar, a través de esta operación estadística se asegura la continuidad de la información, evitando la materialización del riesgo.         
Auditoría de gestión Grupo Suelos y Tierras
Del 21 de octubre al 24 de noviembre, por parte de la OCI se realizó auditoría al Grupo Sueslos y Tierras. A la fecha está pendiente la presentación del informe de auditoría. Sin embargo, se anexa Plan de auditoría como evidencia del proceso. Cabe señalar, a través de los procesos desarrollados en las líneas temáticas de este grupo, se garantiza la continuidad de la información, evitando la materialización del riesgo. </t>
    </r>
    <r>
      <rPr>
        <sz val="10"/>
        <color rgb="FF000000"/>
        <rFont val="Arial"/>
      </rPr>
      <t xml:space="preserve">
</t>
    </r>
    <r>
      <rPr>
        <u/>
        <sz val="10"/>
        <color rgb="FF1155CC"/>
        <rFont val="Arial"/>
      </rPr>
      <t>https://drive.google.com/drive/u/1/folders/1IfS_gFkVPEUHlMjvDLBu_LSyhOq59cry</t>
    </r>
  </si>
  <si>
    <t>Subdirección de Meterología
Subdirección de Ecosistemas e Informacción Ambiental</t>
  </si>
  <si>
    <r>
      <rPr>
        <sz val="10"/>
        <color rgb="FF000000"/>
        <rFont val="Arial"/>
      </rPr>
      <t>METEOROLOGIA
Se estan desarrollando metodologías para llevar a cabo el aseguramieno de la calidad de las series de datos meteorológicos que se capturan en el DHIME. Para lo cual, se ha adelantado el análisis de las series de las variables meteorologicas de precipitacion y temperatura con los procedimientos de calidad aplicados.</t>
    </r>
    <r>
      <rPr>
        <sz val="10"/>
        <color rgb="FFFF0000"/>
        <rFont val="Arial"/>
      </rPr>
      <t xml:space="preserve">
</t>
    </r>
    <r>
      <rPr>
        <sz val="10"/>
        <color rgb="FF000000"/>
        <rFont val="Arial"/>
      </rPr>
      <t xml:space="preserve">Con el fin de optimizar la documentación del proceso de generación de datos meteorológicos, se realizó un diagnóstico de la documentación actual, se identificaron los requerimientos y se desarrolló una hoja de ruta mediante la cual se está avanzando en la elaboración y/o actualización de los documentos que soportan el proceso.
Subdirección de Ecosistemas e Informacción Ambiental
Auditoría interna OE Balance de Masa Glaciar: 
Los días 18, 19 y 20 de noviembre, se realizó auditoría interna de la Operación Estadística Balance de Masa Glaciar, bajo criterios y requerimientos documentales de la NTC PE 1000/2017 y requisistos de calidad para la generación de estadísticas. A la fecha está pendiente el recibo de informe de auditoría. Sin embargo, se anexa Plan de auditoría como evidencia del proceso y lista de chequeo con los soportes de requerimientos documentales presentados en la auditoría. Cabe señalar, a través de esta operación estadística se asegura la generación de datos ambientales oportunos, evitando la materialización del riesgo.
Auditoría de gestión Grupo Suelos y Tierras
Del 21 de octubre al 24 de noviembre, por parte de la OCI se realizó auditoría al Grupo Sueslos y Tierras. A la fecha está pendiente la presentación del informe de auditoría. Sin embargo, se anexa Plan de auditoría como evidencia del proceso. Cabe señalar, a través de los procesos desarrollados en las líneas temáticas de este grupo, se asegura la generación de datos ambientales oportunos, evitando la materialización del riesgo.        
</t>
    </r>
    <r>
      <rPr>
        <u/>
        <sz val="10"/>
        <color rgb="FF1155CC"/>
        <rFont val="Arial"/>
      </rPr>
      <t>https://drive.google.com/drive/u/0/folders/1HQoK1YtlCuaNPi8N8ThVsH77JdxlpNV8</t>
    </r>
  </si>
  <si>
    <t>Subdirección de Meterología
Subdirección de Ecosistemas e Informacción Ambiental</t>
  </si>
  <si>
    <t>Mediante correos electrónicos los cuales se adjuntan se evidencia las modificaciones solicitadas al PAA con el fin de garantizar que las necesidades y solicitudes sean atendidas oportunamente. Se adjunta correos como evidencias de los meses de agosto a noviembre de 2020.</t>
  </si>
  <si>
    <t>EDILIA ALEJANDRA PINZON
Coordinadora Grupo de Servicios Administrativos</t>
  </si>
  <si>
    <t>Se realiza seguimiento diario a cada uno de los siniestros que se presentan en la Entidad, con el fin de realizar el trámite pertinente para su solución. Se adjunta como evidencia el cuadro de seguimiento a los siniestros presentados a corte 30 Noviembre de 2020.</t>
  </si>
  <si>
    <t>CESAR AUGUSTO PRIETO
Contratista Grupo de Servicios Administrativos</t>
  </si>
  <si>
    <t>Se adjunta cuadro de control de los procesos radicados en la Oficina Asesora Jurídica, con su respectivo seguimiento conociendo su estado.</t>
  </si>
  <si>
    <t>JULIANA FERNANDA RAMIREZ
WALTER PERILLA NOVOA
Contratistas Grupo de Servicios Administrativos</t>
  </si>
  <si>
    <t>Se adjunta arqueos de caja menor de los meses de agosto a noviembre de 2020.</t>
  </si>
  <si>
    <t>NICOLAS VELASQUEZ
Funcionario Grupo de Servicios Administrativos</t>
  </si>
  <si>
    <t xml:space="preserve"> 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PQRS que no se les ha dado respuesta y tienen algunos días para vencerse, se remiten correos electrónicos alertando a la persona para que realice la respuesta correspondiente en el tiempo de ley.
*Se aporta como evidencia, formato M-ACC- F012 y correos electrónicos de aviso recordatorio emitidos por el grupo de Servicio al Ciudadano a diferentes dependencias, se remiten 14 correos, 
los cuales son: 1) 21 de septiembre, Subdirección de Estudios Ambientales. 2) 21 de septiembre, Jurídica 3) 14 de septiembre, Subdirección de Estudios Ambientales 4) 21 de septiembre, Subdirección de Hidrología 5) 13 de octubre, Subdirección de Ecosistemas. 6) 15 de octubre, Subdirección de Estudios Ambientales. 7) 26 de octubre, Subdirección de Estudios Ambientales. 8)15 de octubre, Subdirección de Ecosistemas. 9) 11 de noviembre, Dirección General.  10) 10 de noviembre, Subdirección de Ecosistemas.11)10 de noviembre, Oficina Asesora de Planeación. 
12) 5 de noviembre, Subdirección de Estudios Ambientales. 13) 5 de noviembre, Subdirección de Meteorología. 14) 1 de diciembre, Subdirección de Ecosistemas. 
 *En el III cuatrimestre de 2020, se dictaron 5 capacitaciones sobre los temas de normatividad de PQRS y participación ciudadana, se aporta como evidencia, 1) Área Operativa N° 1 (citación lista de asistencia). 2) Área Operativa N° 7 (citación, lista de asistencia) 3) Área Operativa N° 4. (citación lista de asistencia) 4) todos los funcionarios y contratistas del Ideam, (citación, lista de asistencia y evaluación). 5) Talento Humano (citación, lista de asistencia y evaluación)
*Se requirieron por medio de memorando a las dependencias en las que se materializado el riesgo (respuestas por fuera del termino de ley), se aporta como evidencia del III trimestre del informe de PQRS los requerimientos a las siguientes dependencias: 1) Oficina Asesora de Planeación, 2) Oficina Asesora Jurídica, 3) Dirección General, 4) Subdirección De Ecosistemas E Información Ambiental, 5) Subdirección De Estudios Ambientales, 6) Subdirección De Hidrología, 7) Subdirección De Meteorología 
 *Se realizó una reunión con el jefe directo y el funcionario que han incumplido recurrentemente con las solicitudes fuera de termino, evidencia, citación de la reunión a la siguiente dependencia: 1) Subdirección de Ecosistemas. </t>
  </si>
  <si>
    <t>Angela Maria Diaz M.  
    Cooordinadora Grupo de Servicio al Ciudadano</t>
  </si>
  <si>
    <t xml:space="preserve"> El Grupo de Servicio al Ciudadano Realiza capacitaciones, sobre temas de Procedimiento de Atención al Ciudadano, Guía Atención al Ciudadano, protocolos de atención y asertividad, Con corte al III cuatrimestre del 2020, se han dictado 5 capacitaciones. se aporta como evidencia, , 1) Área Operativa N° 1 (citación lista de asistencia). 2) Área Operativa N° 7 (citación, lista de asistencia) 3) Área Operativa N° 4. (citación lista de asistencia) 4) todos los funcionarios y contratistas del Ideam, (citación, lista de asistencia y evaluación). 5) Talento Humano (citación, lista de asistencia y evaluación)
• El grupo de Servicio al ciudadano realizada una medición del nivel de satisfacción de usuario a través de encuestas, que se remite vía correo electrónico y en actividades presenciales, se emite un informe, el cual anexo como evidencia.</t>
  </si>
  <si>
    <t>•El Grupo de Servicio al Ciudadano realiza capacitaciones, para los funcionarios y contratistas del IDEAM con énfasis en “ATENCIÓN AL CIUDADANO”, buscando la calidad del servicio y de las respuestas emitidas y la oportunidad de las mismas en los términos de ley. Con corte al III cuatrimestre de 2020, se han dictado 5 capacitaciones. se aporta como evidencia, 1) Área Operativa N° 1 (citación lista de asistencia). 2) Área Operativa N° 7 (citación, lista de asistencia) 3) Área Operativa N° 4. (citación lista de asistencia) 4) todos los funcionarios y contratistas del Ideam, (citación, lista de asistencia y evaluación). 5) Talento Humano (citación, lista de asistencia y evaluación)
•  El grupo de Servicio al Ciudadano, realiza una Revisión exhaustiva de los comportamientos en la respuesta de solicitudes para identificar conductas inusuales, a través del formato M-AC- F012, Se evidencio que no hay ninguna conducta inusual, este monitoreo se realizó  mensual, con un consolidado trimestral, evidencia del formato del III  trimestre de 2020 con sus respectivas estadísticas, Así mismo se evidencia que las denuncias de Actos de Corrupción reportadas para el tercer trimestre de 2020, fueron cero (0), dato que fue certificado por la Oficina de Control Disciplinario Interno, por medio de comunicación oficial emitida el día 30 de octubre de 2020, por medio del radicado número 20202010001473, evidencia, memorando remitido por el Grupo de Control Disciplinario Interno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</si>
  <si>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</si>
  <si>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</si>
  <si>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</si>
  <si>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</si>
  <si>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</si>
  <si>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r>
      <rPr>
        <sz val="10"/>
        <color rgb="FF000000"/>
        <rFont val="Arial"/>
      </rPr>
      <t xml:space="preserve">El  encargado de consolidar la información de las PQRS en el Grupo de Servicio al Ciudadano, se encarga de subir mensualmente una copia de seguridad a Drive para evitar perdida de información, enlace de la carpeta que se encuentra en la nube: </t>
    </r>
    <r>
      <rPr>
        <u/>
        <sz val="10"/>
        <color rgb="FF1155CC"/>
        <rFont val="Arial"/>
      </rPr>
      <t>https://drive.google.com/file/d/1e6nORHPkAZy8gRUMhToaifk3kgLBDg9b/view?usp=sharing</t>
    </r>
  </si>
  <si>
    <r>
      <rPr>
        <sz val="10"/>
        <color rgb="FF000000"/>
        <rFont val="Arial"/>
      </rPr>
      <t xml:space="preserve">Suscribir decisión contraria a los documentos que constituyen el acervo probatorio recaudado de cada expediente disciplinario. </t>
    </r>
    <r>
      <rPr>
        <sz val="10"/>
        <color rgb="FFFF0000"/>
        <rFont val="Arial"/>
      </rPr>
      <t>.</t>
    </r>
  </si>
  <si>
    <t>Interes indebido en el expediente disciplinario de quien suscribe.</t>
  </si>
  <si>
    <r>
      <rPr>
        <b/>
        <sz val="10"/>
        <color rgb="FF000000"/>
        <rFont val="Arial"/>
      </rPr>
      <t>*Formato A-CID-F005 Control y Seguimiento de expedientes</t>
    </r>
    <r>
      <rPr>
        <sz val="10"/>
        <color rgb="FF000000"/>
        <rFont val="Arial"/>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rPr>
      <t>*Formato A-CID-F006 Seguimiento y Control a Oficios y/o Memorandos:</t>
    </r>
    <r>
      <rPr>
        <sz val="10"/>
        <color rgb="FF000000"/>
        <rFont val="Arial"/>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rPr>
      <t>*Formato A-CID-F007 seguimiento a Autos Interlocutorios y/o de Sustanciación:</t>
    </r>
    <r>
      <rPr>
        <sz val="10"/>
        <color rgb="FF000000"/>
        <rFont val="Arial"/>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</si>
  <si>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</si>
  <si>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Se aplicaron los Controles, mediante el seguimiento a los formatos: A-CID-F005 Control y Seguimiento de expedientes, A-CID-F006 Seguimiento y Control a Oficios y/o Memorandos, A-CID-F007 seguimiento a Autos Interlocutorios y/o de Sustanciación, haciendo ver que no hubo materialización del riesgo, en el periodo comprendido entre el 1 de agosto y el 30 de noviembre  del 2020.Toda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t>
  </si>
  <si>
    <t xml:space="preserve">Primera Instancia Disciplinaria y Coordinador del Grupo de Control Disciplinario Interno </t>
  </si>
  <si>
    <r>
      <rPr>
        <sz val="10"/>
        <color rgb="FF000000"/>
        <rFont val="Arial"/>
      </rPr>
      <t xml:space="preserve">No declararse impedido cuando exista el deber jurídico de hacerlo, con el ánimo de favorecer o perjudicar a los sujetos procesales. </t>
    </r>
    <r>
      <rPr>
        <sz val="10"/>
        <color rgb="FFFF0000"/>
        <rFont val="Arial"/>
      </rPr>
      <t xml:space="preserve">
</t>
    </r>
  </si>
  <si>
    <t>Interes indebido en el expediente disciplinario de quien suscribe y/o quien instruye.</t>
  </si>
  <si>
    <r>
      <rPr>
        <sz val="10"/>
        <color theme="1"/>
        <rFont val="Arial"/>
      </rPr>
      <t xml:space="preserve">Incursión en Falta Disciplinaria Gravísima, al tenor de lo previsto en el Art. 48 No. 17 del CDU. 
</t>
    </r>
    <r>
      <rPr>
        <sz val="10"/>
        <color theme="1"/>
        <rFont val="Arial"/>
      </rPr>
      <t>*Causal de Nulidad (Artículo 143 No. 3 del CDU)</t>
    </r>
  </si>
  <si>
    <r>
      <rPr>
        <b/>
        <sz val="10"/>
        <color rgb="FF000000"/>
        <rFont val="Arial"/>
      </rPr>
      <t>*Formato A-CID-F005 Control y Seguimiento de expedientes:</t>
    </r>
    <r>
      <rPr>
        <sz val="10"/>
        <color rgb="FF000000"/>
        <rFont val="Arial"/>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rPr>
      <t>*Formato A-CID-F006 Seguimiento y Control a Oficios y/o Memorandos:</t>
    </r>
    <r>
      <rPr>
        <sz val="10"/>
        <color rgb="FF000000"/>
        <rFont val="Arial"/>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rPr>
      <t>Formato A-CID-F007 seguimiento a Autos Interlocutorios y/o de Sustanciación:</t>
    </r>
    <r>
      <rPr>
        <sz val="10"/>
        <color rgb="FF000000"/>
        <rFont val="Arial"/>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</si>
  <si>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</si>
  <si>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 xml:space="preserve">
Se aplicaron los controles frente a este riesgo a través los formatos: A-CID-F005 Control y Seguimiento de expedientes, A-CID-F006 Seguimiento y Control a Oficios y/o Memorandos, A-CID-F007 seguimiento a Autos Interlocutorios y/o de Sustanciación, evidenciando que el Secretario General mediante  memorando 20202000000291 del 22 de octubre de 2020 manifesto ante la Directora General su impedimento para conocer del proceso SG 039 2020, impedimento que fue aceptado y declarado mediante  Resolución N°1043 de la fecha en cita, corregida por la Resolución N°1182 del 10 de Noviembre de 2020, controlándose asi este  riesgo, en el periodo comprendido entre el 1 de agosto y el 30 de noviembre del 2020. 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 </t>
  </si>
  <si>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</si>
  <si>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</si>
  <si>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rPr>
        <b/>
        <sz val="11"/>
        <color rgb="FF000000"/>
        <rFont val="Arial"/>
      </rPr>
      <t>*Formato A-CID-F005 Control y Seguimiento de expedientes</t>
    </r>
    <r>
      <rPr>
        <sz val="11"/>
        <color rgb="FF000000"/>
        <rFont val="Arial"/>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1"/>
        <color rgb="FF000000"/>
        <rFont val="Arial"/>
      </rPr>
      <t>*Formato A-CID-F006 Seguimiento y Control a Oficios y/o Memorandos:</t>
    </r>
    <r>
      <rPr>
        <sz val="11"/>
        <color rgb="FF000000"/>
        <rFont val="Arial"/>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1"/>
        <color rgb="FF000000"/>
        <rFont val="Arial"/>
      </rPr>
      <t>*Formato A-CID-F007 seguimiento a Autos Interlocutorios y/o de Sustanciación:</t>
    </r>
    <r>
      <rPr>
        <sz val="11"/>
        <color rgb="FF000000"/>
        <rFont val="Arial"/>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</si>
  <si>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Se aplicaron los controles frente a este riesgo verificando la información contenida en los formatos: A-CID-F005 Control y Seguimiento de expedientes, A-CID-F006 Seguimiento y Control a Oficios y/o Memorandos, A-CID-F007 seguimiento a Autos Interlocutorios y/o de Sustanciación. Obteniendo como resultado la no materialización del riesgo en el periodo comprendido entre  el 1 de agosto y el 30 de noviembre  del 2020. 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t>
  </si>
  <si>
    <t>Coordinador del Grupo de Control Disciplinario Interno</t>
  </si>
  <si>
    <t>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Presupuesto.EVIDENCIA:M:\SECRETARIA_GENERAL\GRP_PRESUPUESTO\VIGENCIA 2020\SEGUIMIENTO CONTRACTUAL 2020.</t>
  </si>
  <si>
    <t>Coordinador del Grupo de Presupuesto (Ramiro Antonio Villegas Romero)</t>
  </si>
  <si>
    <t>Para la expedición de los RP tanto de servicios públicos, contratos de prestación de servicios y comisiones en su totalidad se registran dentro de las 24 horas de recibida cada solictud, en el entendido de que la entiad debe ejecutar de manera eficiente cada uno de los recursos asignados.
EVIDENCIA: Contrato de Prestación de Servicios, orfeos 20204000004133 y 20201000001593. Comisiones, orfeos 20202090001293 y 20207010000672. Servicios Públicos, orfeos 20207020002473 y 20207090002343</t>
  </si>
  <si>
    <t>Para este cuatrimestre se siguen aplicando todos los controles que nos permitan minimizar el riesgo así:
1. Si los CDP solicitados son por Funcionamiento, existe un primer filtro que es un profesional en Secretaría General quien es la responsable de suministrar al área de presupuesto las solicitudes validadas
2. Si es por inversión, es la Oficina Asesora de Planeación quien hace la validación previa de la Socilitud
3. En el Grupo de Presupuesto se tienen dos filtros adiconales, donde se valida el PAA que sea acorde el tipo de gasto, el rubro, la necesidad y el tercero, y teniendo en cuenta esas especificaciones se envía para registro donde de igual manera se hace una revisión de todos los caracteres de la solicitud.
4. todos los certificados emitidos pasan a revisión, Vo.Bo. y firma del coordinador, quien es el último filtro para la coherencia de los cretificados emitidos en Presupuesto. EVIDENCIA:M:\SECRETARIA_GENERAL\GRP_PRESUPUESTO\VIGENCIA 2020\SEGUIMIENTO CONTRACTUAL 2020. Evidencia temporal por pandemia: C:\Users\RAMIRO VILLEGAS R\Dropbox\DOCUMENTOS OFICINA\CERTIFICADOS PPTALES\CDP</t>
  </si>
  <si>
    <t>El Grupo de Comunicaciones, ha realizado seguimiento de los vínculos o link de la página web Ley de Transparencias, para constatar la actualización de la información que debe hacer cada dependencia tiene a su cargo. La Oficina de Planeación ha dado todo el apoyo para que a través de memorandos se citen a las dependencias que no han dado cumplimiento con lo requerido. Así mismo y debido a las inconsistencias presentadas, la Oficina de Planeación ha conformado un grupo de trabajo con el apoyo de varias dependencias, para reestructurar el árbol de Ley de Transparencia, citando a varias reuniones para hacer el análisis de su estructura, contenidos y responsable de su actualización. Así mismo se realizó un nuevo esquema para socializarlo a todo el Ideam ( se expuso a la alta dirección a través del comité número 30) y mantener actualizado todos sus contenidos, de acuerdo con su periodicidad
Evidencias adjuntas (carpeta47): Correos a depednecias, actas, pantallazos de reuniones, memorandos de Planeación a las depednecias, nuevo esquema de matriz</t>
  </si>
  <si>
    <t xml:space="preserve">Grupo de Comunicaciones apoya únicamente el seguimiento, pero no es el responsable de subir la información.
</t>
  </si>
  <si>
    <r>
      <rPr>
        <sz val="10"/>
        <color theme="1"/>
        <rFont val="Arial"/>
      </rPr>
      <t xml:space="preserve">Se elaboró la Política Editorial, la cual fue aprobada en Comté General y se encuentra publicada en el punto 3.3.1 de la Página web Ley de Tranparencia en Procesos y Procedimiento , Gestón de la Comunicaciones
</t>
    </r>
    <r>
      <rPr>
        <u/>
        <sz val="10"/>
        <color rgb="FF1155CC"/>
        <rFont val="Arial"/>
      </rPr>
      <t>https://bit.ly/31J0Tml</t>
    </r>
  </si>
  <si>
    <t xml:space="preserve">Grupo de Comunicaciones 
</t>
  </si>
  <si>
    <t>El Grupo de Comunicaciones, ha realizado seguimiento de los vínculos o link de la página web Ley de Transparencias, para constatar la actualización de la información que debe hacer cada dependencia tiene a su cargo. La Oficina de Planeación ha dado todo el apoyo para que a través de memorandos se citen a las dependencias que no han dado cumplimiento con lo requerido. Así mismo y debido a las inconsistencias presentadas, la Oficina de Planeación ha conformado un grupo de trabajo con el apoyo de varias dependencias, para reestructurar el árbol de Ley de Transparencia, citando a varias reuniones para hacer el análisis de su estructura, contenidos y responsable de su actualización. Así mismo se realizó un nuevo esquema para socializarlo a todo el Ideam ( se expuso a la alta dirección a través del comité número 30) y mantener actualizado todos sus contenidos, de acuerdo con su periodicidad</t>
  </si>
  <si>
    <t>Grupo de Comunicaciones apoya únicamente el seguimiento, pero no es el responsable de subir la información.
Evidencias adjuntas (carpeta 45): Correos a depednecias, actas, pantallazos de reuniones, memorandos de Planeación a las depednecias, nuevo esquema de matriz</t>
  </si>
  <si>
    <r>
      <rPr>
        <sz val="10"/>
        <color rgb="FF000000"/>
        <rFont val="Arial"/>
      </rPr>
      <t>SUBDIRECCION DE METEOROLOGÍA. 
Se estan desarrollando metodologías para llevar a cabo el aseguramieno de la calidad de las series de datos meteorológicos que se capturan en el DHIME. Para lo cual, se ha avanzado en el análisis de las series de las variables meteorologicas de precipitacion y temperatura con los procedimientos de calidad aplicados.</t>
    </r>
    <r>
      <rPr>
        <sz val="10"/>
        <color rgb="FFFF0000"/>
        <rFont val="Arial"/>
      </rPr>
      <t xml:space="preserve">
</t>
    </r>
    <r>
      <rPr>
        <sz val="10"/>
        <color rgb="FF000000"/>
        <rFont val="Arial"/>
      </rPr>
      <t xml:space="preserve">.Con el fin de optimizar la documentación del proceso de generación de datos meteorológicos, se realizó un diagnóstico de la documentación actual, se identificaron los requerimientos y se desarrolló una hoja de ruta mediante la cual se está avanzando en la elaboración y/o actualización de los documentos que soportan el proceso.
Subdirección de Ecosistemas e Informacción Ambiental
Se desarrolló taller de entrenamiento para brigadas forestales del Inventario Forestal Nacional de Colombia (IFN), con el fin de reforzar los conceptos y procedimientos que realizan los integrantes de las brigadas, en el marco de la implementaciòn del Inventario Forestal Nacional a fin de mejorar la calidad de la información recolectada durante el operativo de campo.
Revisión y actualización periódica de guías para la elaboración de informes y documentos del Instituto: (En estos documentos se incluyen puntos de control que evitan la imprecisión e inexactitud de informes y documentos).
- Se crearon y actualizaron documentos en el SGI del Instituto, correspondiente a las líneas temáticas trabajadas en cada grupo de la SEIA. (Relacionados en lista maestra de documentos anexa).
- Elaboración de cuatro instrumentos oficializados en el marco del SGI para la documentación y preparación de las
operaciones estadísticas.
- Construcción de seis manuales oficializados ante el Sistema de Gestion Integral para la documentación del proceso de  gestión y oficialización de la información geográfica  del Instituto.
- Construcción de dos documentos sobre el seguimiento a glaciares y monitoreo de carbono en alta montaña.
</t>
    </r>
    <r>
      <rPr>
        <u/>
        <sz val="10"/>
        <color rgb="FF1155CC"/>
        <rFont val="Arial"/>
      </rPr>
      <t>https://drive.google.com/drive/u/0/folders/1HQoK1YtlCuaNPi8N8ThVsH77JdxlpNV8</t>
    </r>
  </si>
  <si>
    <r>
      <rPr>
        <sz val="10"/>
        <color theme="1"/>
        <rFont val="Arial"/>
      </rPr>
      <t>Subdirección de Meterología
. Se desarrollló y socializó con las áreas operativas la cartilla para el observador meteorológico con el fin de apoyar las labores de inducción y reinduccion de los observadores en las estaciones meteorológicas
. Se llevo a cabo la implementación de las acciones del plan de mejoramiento de la auditoría hecha por la Oficina de Planeación al proceso de Genración de datos e información hidrometeorologica en 2019
Subdirección de Ecosistemas e Informacción Ambiental
Auditoría interna OE Balance de Masa Glaciar: 
Los días 18, 19 y 20 de noviembre, se realizó auditoría interna de la Operación Estadística Balance de Masa Glaciar, bajo criterios y requerimientos documentales de la NTC PE 1000/2017 y requisistos de calidad para la generación de estadísticas. A la fecha está pendiente el recibo de informe de auditoría. Sin embargo, se anexa Plan de auditoría como evidencia del proceso y lista de chequeo con los soportes de requerimientos documentales presentados en la auditoría. Cabe señalar, a través de esta operación estadística se asegura la continuidad de la información, evitando la materialización del riesgo.
Auditoría de gestión Grupo Suelos y Tierras
Del 21 de octubre al 24 de noviembre, por parte de la OCI se realizó auditoría al Grupo Sueslos y Tierras. A la fecha está pendiente la presentación del informe de auditoría. Sin embargo, se anexa Plan de auditoría como evidencia del proceso. Cabe señalar, a través de los procesos desarrollados en las líneas temáticas de este grupo, se asegura la continuidad de la información ambiettal, evitando la materialización del riesgo.</t>
    </r>
    <r>
      <rPr>
        <sz val="10"/>
        <color rgb="FF000000"/>
        <rFont val="Arial"/>
      </rPr>
      <t xml:space="preserve">
</t>
    </r>
    <r>
      <rPr>
        <u/>
        <sz val="10"/>
        <color rgb="FF1155CC"/>
        <rFont val="Arial"/>
      </rPr>
      <t>https://drive.google.com/drive/u/0/folders/1HQoK1YtlCuaNPi8N8ThVsH77JdxlpNV8</t>
    </r>
    <r>
      <rPr>
        <sz val="10"/>
        <color theme="1"/>
        <rFont val="Arial"/>
      </rPr>
      <t xml:space="preserve">
       </t>
    </r>
  </si>
  <si>
    <t>Subdirección de Meterología
Subdirección de Ecosistemas e Informacción Ambiental</t>
  </si>
  <si>
    <r>
      <rPr>
        <sz val="10"/>
        <color theme="1"/>
        <rFont val="Arial"/>
      </rPr>
      <t xml:space="preserve">*Auditorias internas.
</t>
    </r>
    <r>
      <rPr>
        <sz val="10"/>
        <color theme="1"/>
        <rFont val="Arial Narrow"/>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</si>
  <si>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r>
      <rPr>
        <sz val="10"/>
        <color rgb="FF000000"/>
        <rFont val="Arial"/>
      </rPr>
      <t>Subdirección de Meterología
. Se estan desarrollando metodologías para llevar a cabo el aseguramieno de la calidad de las series de datos meteorológicos que se capturan en el DHIME. Para lo cual, se ha avanzado en el análisis de las series de las variables meteorologicas de precipitacion y temperatura con los procedimientos de calidad aplicados.</t>
    </r>
    <r>
      <rPr>
        <sz val="10"/>
        <color rgb="FFFF0000"/>
        <rFont val="Arial"/>
      </rPr>
      <t xml:space="preserve">
</t>
    </r>
    <r>
      <rPr>
        <sz val="10"/>
        <color rgb="FF000000"/>
        <rFont val="Arial"/>
      </rPr>
      <t>.Con el fin de optimizar la documentación del proceso de generación de datos meteorológicos, se realizó un diagnóstico de la documentación actual, se identificaron los requerimientos y se desarrolló una hoja de ruta mediante la cual se está avanzando en la elaboración y/o actualización de los documentos que soportan el proceso.
Subdirección de Ecosistemas e Informacción Ambiental
Control de oportunidad en reporte de datos (Indicadres):
- El grupo SIA ha generado un cronograma de publicación de indicadores, el cual es socializado con cada uno de los grupos temáticos, y ahora denominados operaciones estadísticas. Adicionalmente, se notifica a las diferentes áreas temáticas que generan indicadores ambientales para coordinar su publicación. (A través de esto se garantiza la oportunidad en el reporte de indicadores).
Verificación de los datos a través de los sistemas de información del Instituto:
* Respecto al Inventario Forestal Nacional (IFN), se evidenció un riesgo en la Plataforma de captura de datos OPEN FOREST (software libre que no tenia restricciones de acceso, adicionalmente la patforma tenia fugas de información). Para solucionarlo, se colocaron controles del adminstrador del dato y se viene diseñando un sistema de información del INF en la plataforma institucional,que recoge los estándares, políticas, procesos y pocedimientos de la oficina de informática para acopiar la información del inventario. Esto, como aseguramiento y control del dato. 
* En el "Documento marco rector de implementación del inventario forestal nacional" se recopila toda la documentación que se encontraba dispersa sobre el proceso de diseño y estructura de la operación estadísitca del IFN; a través de este se minimizan los riesgos asociados a pérdida de información y se contribuye a la precisión y exactitud de informes y documentos emitidos por el institito. Dicho documento se encuentra en ajustes técnicos y se prevee publicar en el mes de Diciembre.</t>
    </r>
    <r>
      <rPr>
        <sz val="10"/>
        <color rgb="FF000000"/>
        <rFont val="Arial"/>
      </rPr>
      <t xml:space="preserve">
</t>
    </r>
    <r>
      <rPr>
        <u/>
        <sz val="10"/>
        <color rgb="FF1155CC"/>
        <rFont val="Arial"/>
      </rPr>
      <t>https://drive.google.com/drive/u/0/folders/1HQoK1YtlCuaNPi8N8ThVsH77JdxlpNV8</t>
    </r>
  </si>
  <si>
    <r>
      <rPr>
        <sz val="10"/>
        <color theme="1"/>
        <rFont val="Arial"/>
      </rPr>
      <t xml:space="preserve">
- Los documentos que se van a publicar cuenta con previa revisión y aprobación de los líderes temáticos, coordinador, subdirectora y en caso de requerirse, por parte del Comité Científico. ESto hace parte de las políticas de operación de los procedimientos de la SEIA.
- Si bien cada contrato de prestación de servicios y/o convenios que se suscriben, se contempla una clausula de confidencialidad, para el presente periodo no se suscribió nunguno. Sin embargo, los que están en ejecución cuentan con dicha cláusula.
</t>
    </r>
    <r>
      <rPr>
        <u/>
        <sz val="10"/>
        <color rgb="FF1155CC"/>
        <rFont val="Arial"/>
      </rPr>
      <t>https://drive.google.com/drive/u/0/folders/1HQoK1YtlCuaNPi8N8ThVsH77JdxlpNV8</t>
    </r>
  </si>
  <si>
    <t>Subdirección de Ecosistemas e Informacción Ambiental</t>
  </si>
  <si>
    <t>* Cuadro de seguimiento a solicitudes - cotizaciones
*Indicador de eficacia solicitudes acreditación</t>
  </si>
  <si>
    <t>Grupo de Acreditación</t>
  </si>
  <si>
    <t>*Indicador Proceso Recursos de reposición</t>
  </si>
  <si>
    <t>Indicador visitas no realizadas</t>
  </si>
  <si>
    <t>Indicador documentos normalizados</t>
  </si>
  <si>
    <r>
      <rPr>
        <sz val="11"/>
        <color rgb="FF000000"/>
        <rFont val="Arial"/>
      </rPr>
      <t xml:space="preserve">El "Cronograma 2020", Jornadas de socialización y sensibilización que fortalezcan la cultura institucional, en lo referente al SGI.
Se realizó la capacitación sobre SGI y MIPG.
Se realizaron mesas de trabajo donde se aplica la guía para la administración del riesgo y el diseño de controles en entidades públicas - riesgos de gestión, corrupción y seguridad digital.
</t>
    </r>
    <r>
      <rPr>
        <b/>
        <sz val="10"/>
        <color theme="1"/>
        <rFont val="Arial"/>
      </rPr>
      <t xml:space="preserve">
Evidencia: 
</t>
    </r>
    <r>
      <rPr>
        <sz val="10"/>
        <color theme="1"/>
        <rFont val="Arial"/>
      </rPr>
      <t xml:space="preserve">
1. Cronograma  Socialización del SIG de 2020
2. Correos de reuniones
3. Link de videos
4. Lista de Asistencia </t>
    </r>
  </si>
  <si>
    <t>Jefe Oficina de Planeación</t>
  </si>
  <si>
    <r>
      <rPr>
        <sz val="11"/>
        <color rgb="FF000000"/>
        <rFont val="Arial"/>
      </rPr>
      <t xml:space="preserve">Se aplicaron los controles propuestos realizando las siguientes actividades: 
1. Actualización de Normogramas 
2. Actualización de Lista Maestra de Documentos.
3. Actualización de Lista Maestra de Registros.
4. Atención de requerimientos atendidos
</t>
    </r>
    <r>
      <rPr>
        <b/>
        <sz val="10"/>
        <color theme="1"/>
        <rFont val="Arial"/>
      </rPr>
      <t xml:space="preserve">Evidencia:
</t>
    </r>
    <r>
      <rPr>
        <sz val="10"/>
        <color theme="1"/>
        <rFont val="Arial"/>
      </rPr>
      <t xml:space="preserve">1. Normogramas. 
2. Listado Maestro de Documentos y Registros de los procesos Estratégicos, Misionales, Apoyo y Evaluación del Mejoramiento Continuo. 
2. Publicación de los documentos del SGI. en el siguiente enlace http://sgi.ideam.gov.co/mapa-de-procesos
3. Listado Maestro de Documentos y Registros a través del siguiente Link: http://sgi.ideam.gov.co/normatividad-sgi
4. Requerimientos atendidos de agosto a noviembre en la documentación del SGI </t>
    </r>
  </si>
  <si>
    <r>
      <rPr>
        <sz val="11"/>
        <color rgb="FF000000"/>
        <rFont val="Arial"/>
      </rPr>
      <t xml:space="preserve">Se actualizó la probabilidad e impactos en la matriz de riesgos y el mapa de calor con las estrategias para el tratamiento de los mismos, se publican los riesgos por cada uno de procesos en el mapa de procesos la Entidad como control  a los riesgos asociados al SIG.
Se realizó mesa de trabajo el:
10 y 29 de septiembrede 2020, con la Atención al Ciudadano
23 de septiembre de 2020, con TIC 
30 de septiembre de 2020, con Contabilidad
07 de octubre de 2020, Matriz de Riesgos Procesos Secretaria General
08 de octubre de 2020, Evaluación y Mejoramiento Continuo
13 de octubre de 2020, con SEIA
15 de octubre de 2020, con Control Disciplinario Interno
15 de Octubre de 2020, con Comunicaciones
16 de Octubre de 2020, OAP
18 de noviembre de 2020, con GDTH
18 de noviembre de 2020, con Gestión Jurídica y Contractual 
en las cuales se revisaron los riesgos actuales del proceso y se explicó como se identifican los riesgos, las causas, sus consecuencias a partir de la probabilidad por impacto.
Se implementó la nueva metodología con la asesoría de la funcionaria del DAFP Myriam Cubillos Benavides donde se trabajó el proceso de Hidrología y llevo su cumplimiento final al 100 %
</t>
    </r>
    <r>
      <rPr>
        <b/>
        <sz val="11"/>
        <color rgb="FF000000"/>
        <rFont val="Arial"/>
      </rPr>
      <t xml:space="preserve">Evidencias: 
</t>
    </r>
    <r>
      <rPr>
        <sz val="11"/>
        <color rgb="FF000000"/>
        <rFont val="Arial"/>
      </rPr>
      <t xml:space="preserve">1. Publicación de los riesgos a cada proceso en el siguiente enlace http://sgi.ideam.gov.co/mapa-de-procesos
2. Mapa de riesgos final con la nueva metodologia del DAFP - Proceso de Hidrología
3. Link Videos
4. Informe de la Actualización del Mapa de Riesgos y el Estado Final del Ejercicio Piloto con la Subdirección de Hidrología
5. Correos electrónicos 
6. Lista de Asistencias  
</t>
    </r>
  </si>
  <si>
    <r>
      <rPr>
        <sz val="11"/>
        <color theme="1"/>
        <rFont val="Arial"/>
      </rPr>
      <t xml:space="preserve">Se realiza el seguimiento mensual al Plan de Acción Anual 2020 
</t>
    </r>
    <r>
      <rPr>
        <b/>
        <sz val="10"/>
        <color theme="1"/>
        <rFont val="Arial"/>
      </rPr>
      <t>Evidencias:</t>
    </r>
    <r>
      <rPr>
        <sz val="10"/>
        <color theme="1"/>
        <rFont val="Arial"/>
      </rPr>
      <t xml:space="preserve">
</t>
    </r>
    <r>
      <rPr>
        <sz val="10"/>
        <color theme="1"/>
        <rFont val="Arial"/>
      </rPr>
      <t>1. Matriz seguimiento corte 31 de octubre 2020
2. Memorandos seguimiento Plan de Acción Anual 2020 - Noviembre así: a)  Orfeo 20201010005023 Secretaría General.  b) Orfeo  20201010004963 Oficina de Informática. c) Orfeo 20201010004973 Oficina del Servicio de Pronósticos y Alertas.  d) Orfeo 20201010004983 Subdirección de Ecosistemas e Información Ambiental.  e) Orfeo 20201010004993 Subdirección de Estudios Ambientales.  f) Orfeo 20201010005003 Subdirección de Hidrología.  g) Orfeo 20201010005013 Subdirección de Meteorología. h) correo electronico Dirección</t>
    </r>
  </si>
  <si>
    <t>Contratista -  Maria Isabel Cabrales De La Peña
Jefe Oficina Asesora de Planeación - Telly Month</t>
  </si>
  <si>
    <t>1. Se realizó talleres de formulación y seguimiento de indicadores del Plan de Acción
2.  Se realizan acompañamientos a las áreas para la formulación de los indicadores.
3. Implementación del Formato Programación Seguimiento a Plan de Acción E-PI-F013 09/09/2020
4. Implementación del Módulo de Indicadores de  Suite Visión Empresarial
5. Presentación de avance de la implementación de indicadores al Comité de Dirección No. 41.
Evidencias
1. Presentación taller indicadores  para formulación plan de acción 2021
2. Listas de Asistencia
3. Formato Programación Seguimiento a Plan de Acción E-PI-F013
4. Grabación
5. Grabaciones SVE Indicadores en el siguiente enlace https://drive.google.com/drive/folders/1vVsqFCAHiDd7_qUm4gtFpnA-1bqIDXMO
6. Registros de  capacitaciones  Suite Visión Empresarial 
7. Invitación para la Presentación en el Comité de Dirección del 14 de octubre de2020 No. 41.
8. Presentación Indicadores  a Través de Suite Visión Empresarial.</t>
  </si>
  <si>
    <t>Jefe Oficina Asesora de Planeación - Telly Month</t>
  </si>
  <si>
    <r>
      <rPr>
        <sz val="11"/>
        <color rgb="FF000000"/>
        <rFont val="Arial"/>
      </rPr>
      <t xml:space="preserve">Se aprobaron y realizaron modificaciones a algunos de los planes institucionales, los cuales fueron aprobados en Comité Institucional de Gestión y Desempeño como se describe a continuación:  
1. Activación del componente de estímulos en Gestión del Talento Humano 
2. Aprobación de cancelación de cuentas corrientes Áreas Operativas y aprobación acta-destrucción de colillas Sede Central
3. Aprobación de la Política de Gestión Documental. 
4. Actualización del Plan Institucional de Capacitación.
5. Aprobacón Incentivos Educativos 
6. Aprobación PAAC y Estrategia Conflicto de Intereses
7. Aprobación de TRD
</t>
    </r>
    <r>
      <rPr>
        <b/>
        <sz val="10"/>
        <color theme="1"/>
        <rFont val="Arial"/>
      </rPr>
      <t xml:space="preserve">
Evidencias:</t>
    </r>
    <r>
      <rPr>
        <sz val="10"/>
        <color theme="1"/>
        <rFont val="Arial"/>
      </rPr>
      <t xml:space="preserve">
1. Acta No. 27 Comité Gestión y Desempeño
2. Acta No. 28 Comité Gestión y Desempeño
3. Acta No. 29 Comité Gestión y Desempeño
4. Acta No. 30 Comité Gestión y Desempeño
5. Acta No. 31 Comité Gestión y Desempeño</t>
    </r>
  </si>
  <si>
    <t xml:space="preserve">Se verifica el cumplimiento de los controles de calidad establecidos por el laboratorio para las diferentes técnicas realizadas y se validan los análisis de las muestras ingresadas al laboratorio durante el cuatrimestre evaluado.                                                          Se digitan los resultados en el módulo Aquarius Samples y se reportan a las partes interesadas de acuerdo a las solicitudes.                                                                                          </t>
  </si>
  <si>
    <t xml:space="preserve">Las solucitudes respondidas son unicamente las allegadas por los medios aurotizados, se respondieron el 100% de las PQR. </t>
  </si>
  <si>
    <t>Coordinadora, profesional grado 15.</t>
  </si>
  <si>
    <t xml:space="preserve">1- Actualmente se adelanta la construcción del nuevo Plan Estratégico de Tecnología de Información - PETI de acuerdo a la metodología de MinTIC para los dos años restantes del cuatrienio 2019 a 2022.
El GAESI de la OI ha asistido a talleres para la construcción del PETI y ha adelantado reuniones con la OAP para definir los objetivos y metas estratégicas del PEI del IDEAM y lograr la alineación del PETI con dicho plan y con los demas planes como el PES, PND y demás planes exigidos por la ley.
2- Taller de socialización del GAESI de la OI del proceso de Gestión de Cambios a funcionarios y contratistas de la Oficina de Informática y a Líderes Técnicos de aplicativos del IDEAM.
EVIDENCIAS
1-Ver evidencias de correos, reuniones e imágenes de asistencia a los talleres de MinTIC para la construcción del PETI.
2- Video, presentación power point y lista de asistencias de la socialización del proceso de gestión de cambios TI  impartida por el GAESI. </t>
  </si>
  <si>
    <t xml:space="preserve">Jefe oficina Informatica </t>
  </si>
  <si>
    <t xml:space="preserve">
1.1. Actualización del catálogo de servicios TI del IDEAM como línea base para el portafolio de servicios de TI.
1.2. Seguimiento a las actividades contractuales de los especialista de IMPRETICS-SONDA y RENATA con corte a 30 de noviembre de 2020.
2. Contrato 354 de 2020 para el apoyo de AE al GAESI de la OI.
3. Estudios de mercado para la adquisición de licencias de software para el diseño, construcción y modelamiento de Arquitectura Empresarial.
1. EVIDENCIAS
1.1.Catálogo de servicios TI del IDEAM actualizado.
1.2. Vder los siguientes enlaces donde se encuentra información de seguimiento a los contratos:
https://drive.google.com/drive/folders/1vdPYCdkCBtDEK4YlK_5Ib4Nc_p5V_naR?usp=sharing (Enlace contrato Outsourcing 418 de 2019 Impretics-Sonda). 
https://drive.google.com/drive/folders/1hXV4ArlNc2FhvJQfIivw3BcKLkD3923m?usp=sharing (Enlace Contrato RENATA 398 de 2019).
2.Copia de contrato 354 de 2020 y documentos relacionados.
3. Estudios de Mercado de software para Arquitectura Empresarial, estudios previos y demas documentos  relacionados.</t>
  </si>
  <si>
    <t>1. Cronograma diligenciado y actualizado para la vifgencia 2020 denominado "E-GI-F038 FORMATO MANTENIMIENTO INFRAESTRUCTURA TECNOLOGICA v1" como ejecución del plan denominado "E-GI-PL001 PLAN DE MANTENIMIENTO DE LOS SERVICIOS TECNOLÓGICOS v1"
2.Informes de seguimiento al Plan de Recuperación de Desastres, acordes al contexto real de la infraestructura tecnológica del IDEAM para validar su correcta implementación. Se entregan evidencias desde julio 2020 a noviembre 2020.
3. Entregable de un ejemplo de como se realiza un Ejercicio de Arquitectura Empresarial para ser aplicado al contexto real del IDEAM, el cual será entregado al culminar la ejecución del Contrato 354 de 2020 para el apoyo de AE al GAESI de la OI, referido en el numeral 2 de la fila 64 de esta matriz de riesgos
EVIDENCIAS
1. Se adjunta Archivo en excel (Cronograma E-GI-PL001 PLAN DE MANTENIMIENTO DE LOS SERVICIOS TECNOLÓGICOS v1).
2. Vere el siguiente enlace de evidencia Contrato 420-219
    https://drive.google.com/drive/folders/163wuxqiG1H9KgFJXzJMzhj8qd4B8WtGR?usp=sharing
3. Ver la misma evidencia del numeral 2 del item No. 67 de esta matriz de riesgos.</t>
  </si>
  <si>
    <t>1. Realización de reuniones con las firmas consultoras TENABLE y QUALYS para analizar las herramientas tecnologicas para la detección  y mitigación de vulnerabilidad en sistemas información, software e Infraestructura de TI.
Se acuerda con dichas firmas realizar pruebas de concepto de manera gratuita con el IDEAM para que la entidad analice si las herramientas ofrecidas por ello se ajustan a la realidad contextual de la entiodad.
2. Adquisición de certificados de seguridad para los portales web TLS para la presente vigencia 2020, ya fue autorizado por comité de contratación, a la espera de que se publique el proceso por mínima cuantía en el mes de diciembre. 
3. Realización de reuniones definir plan de trabajo para crear e implementar la base de conocimiento.
4. Recepción de las comunicaciones de las alertas emitidas por el CSIRT.
EVIDENCIAS
1.Imagenes y pdf de las reuniones con firmas consultoras para seguridad y privacidad de la información..
2. Se adjunta evidencia del proceso adquisición de certificados de seguridad para los portales web TLS que se lleva a cabo, en la carpeta correspondiente. 
3. Evidencias de reuniones realizadas con el gestor de la mesa de servicios del IDEAM.
4. Comunicados del CSIRT.</t>
  </si>
  <si>
    <t>1. Creación y ajuste defininitivo del manual de Políticas de seguridad y privacidad de la información. Falta firmas para su legalización y publicación en el SGSI y el SGI del IDEAM.
2.Entrenamiento y sensibilización de la Política de Seguridad y Privacidad de la Información a saber:
2.1. Taller a la alta directiva del IDEAM, realizado el 18 de noviembre de 2020. 
2.2. Taller de senibilización a nuevos funcionarios del IDEAM que ingreasaron en la vigencia 2020. Prgramada para el 4 de diciembre de 2020.
EVIDENCIAS
1. Manual de Políticas de seguridad y privacidad de la información
2. Evidencias de talleres de sensibilización en seguridad de la información  a saber:
2.1. Taller a la alta directiva del IDEAM, realizado el 18 de noviembre de 2020.
con lista de asistencia. 
2.2. Taller de senibilización a nuevos funcionarios del IDEAM que ingreasaron en la vigencia 2020. Imagen de la programación el día 4 de diciembre de 2020.</t>
  </si>
  <si>
    <r>
      <rPr>
        <sz val="11"/>
        <color theme="1"/>
        <rFont val="Arial"/>
      </rPr>
      <t>1.Entrenamiento y sensibilización de la Política de Seguridad y Privacidad de la Información a saber:
1.1. Taller a la alta directiva del IDEAM, realizado el 18 de noviembre de 2020. 
1.2. Taller de sensibilización a nuevos funcionarios del IDEAM que ingreasaron en la vigencia 2020.
2. Creación y ajuste defininitivo del manual de Políticas de seguridad y privacidad de la información. 
3. Realizar implementacion de herramientas especializadas como DLP e IPS
4. La actualización de las estrategias de continuidad de negocio establecidas en el Plan de Recuperación de Desastres, se da en la práctica al ingresar o retirar servidores en el centro de datos alterno, según donde se alojen los sistemas de información Misionales o de Misión Crítica en dichos equipos. Cabe anotar que se cambio de una LAN to LAN a una conexion por MPLS, obteniéndose una conexión independiente de la sede central, en caso de un desastre. Esto se expone en los reportes del especialista.
5. Ejecución de pruebas con escenarios de falla reales. Esta actividad se realizará con una prueba de inicio para la tercera semana de agosto 2020. Y las demás pruebas se realizaran para los meses entre septiembre a octubre.
EVIDENCIAS
1. Evidencias y listas de asistencia a talleres de sensibilización en seguridad de la información.
Ver mismas evidencias del numeral 2 del  ITEM 70 de esta misma matriz de riesgos.
2. Manual de Políticas de seguridad y privacidad de la información Ver mismas evidencias del numeral 1 del  ITEM 70 de esta misma matriz de riesgos.
3. Actividad pendiente. Se ha realizado reunion con especialistas de los proveedores de servicios con recomendaciones de implementacion. Ver mismas evidencias del numeral 1 del  ITEM 69 de esta misma matriz de riesgos.
4 y 5. Se Adjunta Enlace de evidencia Contrato 420-219</t>
    </r>
    <r>
      <rPr>
        <sz val="11"/>
        <color rgb="FF000000"/>
        <rFont val="Arial"/>
      </rPr>
      <t xml:space="preserve">
    </t>
    </r>
    <r>
      <rPr>
        <u/>
        <sz val="11"/>
        <color rgb="FF1155CC"/>
        <rFont val="Arial"/>
      </rPr>
      <t>https://drive.google.com/drive/folders/163wuxqiG1H9KgFJXzJMzhj8qd4B8WtGR?usp=sharing</t>
    </r>
  </si>
  <si>
    <t>1. Informes de seguimiento al Plan de Recuperación de Desastres, acorde a contexto real de la infraestructura tecnológica del IDEAM para validar su correcta implementación. Se entrega evidencias desde julio de 2020 a noviembre 30 de 2020. Se incluye además el informe final del especialista del DRP
1. Informes del especialista de IMPRETICS-SONDA realcionados con Plan de Recuperación de Desastres. 
    Se Adjunta Enlace de evidencia Contrato 420-219
    https://drive.google.com/drive/folders/163wuxqiG1H9KgFJXzJMzhj8qd4B8WtGR?usp=sharing
2.1. Acceso a la herramienta NAGIOS implementada para IDEAM, la cual esta disponible para consulta y reportes en tiempo real.  
Esta evidencia se debe comprobar en sitio con el especialista administrador de NAGIOS. La URL de esta herramienta es la siguiente:
http://172.16.1.233/nagios/index.php
se adjunta informe para esta herramienta.
2.2. Informe de herramientas de gestion de eventos por parte del especialista IMPRETICS</t>
  </si>
  <si>
    <r>
      <rPr>
        <sz val="10"/>
        <color theme="1"/>
        <rFont val="Arial"/>
      </rPr>
      <t xml:space="preserve">*Desaprovechamiento de recursos y apoyo técnico de Cooperación Internacional. 
</t>
    </r>
    <r>
      <rPr>
        <sz val="11"/>
        <color theme="1"/>
        <rFont val="Arial"/>
      </rPr>
      <t xml:space="preserve">*Disminución de buenas relaciones internacionales
 </t>
    </r>
  </si>
  <si>
    <r>
      <rPr>
        <sz val="11"/>
        <color theme="1"/>
        <rFont val="Arial"/>
      </rPr>
      <t xml:space="preserve"> *Reuniones de seguimiento con los subdirectores y coordinadores.
*Matriz de seguimiento a los proyectos y programas de Cooperacion y Asuntos Internacionales.
*Listas de Asistencia y Actas de Reunión (ayudas memoria) 
</t>
    </r>
  </si>
  <si>
    <r>
      <rPr>
        <sz val="10"/>
        <color theme="1"/>
        <rFont val="Arial"/>
      </rPr>
      <t xml:space="preserve">Con el fin de mitigar el riesgo de "inadecuada gestión de las relaciones y compromisos internacionales, que hayan sido suscritos por el IDEAM", el equipo de cooperación internacional ha:
1. Iniciado la implementación de las Mesas de Cooperación y Asuntos Internacionales que convocan una a una a las diferentes subdirecciones del Ideam, asesores técnico y financiero de la Dirección General del Ideam, delegado del MADS, y al mismo equipo con el fin de identificar las necesidades y avances en los instrumentos de cooperación manejados por el instituto.
2. Actualizado regularmente el tablero de control con los mecanismos, comisiones, cursos, proyectos, entre otros.
De acuerdo con lo anterior, se cuenta con soportes de matrices y listas de asistencia:
https://docs.google.com/spreadsheets/d/1IZGAHjPX28plKhfNAalFB-gr6AafMyFGDQMlh3pr1NY/edit?usp=drive_web&amp;ouid=102608422029062426999
https://docs.google.com/spreadsheets/d/1J-s3LbuuFUs5dZ6tfbt183QQjZm7m9Xd-dbmYcjTF8Q/edit?usp=drive_web&amp;ouid=102608422029062426999
</t>
    </r>
    <r>
      <rPr>
        <u/>
        <sz val="10"/>
        <color rgb="FF1155CC"/>
        <rFont val="Arial"/>
      </rPr>
      <t>https://docs.google.com/spreadsheets/d/19ncc1G-diYoyigGbCh94ZvEkMmDUDyQH/edit?rtpof=true</t>
    </r>
  </si>
  <si>
    <t>Andrés Felipe Marmolejo Egred</t>
  </si>
  <si>
    <t>Matriz de seguimiento a los proyectos y programas de Cooperación y Asuntos Internacionales.</t>
  </si>
  <si>
    <r>
      <rPr>
        <sz val="10"/>
        <color theme="1"/>
        <rFont val="Arial"/>
      </rPr>
      <t xml:space="preserve">Para mitigar el riesgo "Desconocimiento de los procesos, procedimientos y otros documentos del Sistema de Gestión Integrado", y teniendo en cuenta que hubo cambios internos de personal en el equipo, se hicieron varias sesiones de empalme en donde se presentaron los procedimientos del proceso a los nuevos integrantes y se presentó la ruta de acceso a ://M en donde se guarda el consolidado de toda la información.
Adicionalmente, se actualizó la matriz de seguimiento a los proyectos y programas de Cooperación y Asuntos Internacionales, de la cual se encuentra soporte en:
</t>
    </r>
    <r>
      <rPr>
        <u/>
        <sz val="10"/>
        <color rgb="FF1155CC"/>
        <rFont val="Arial"/>
      </rPr>
      <t>https://docs.google.com/spreadsheets/d/1IZGAHjPX28plKhfNAalFB-gr6AafMyFGDQMlh3pr1NY/edit?usp=drive_web&amp;ouid=102608422029062426999</t>
    </r>
  </si>
  <si>
    <t xml:space="preserve">Matriz y documento de trazabilidad de proyectos de CAI del IDEAM históricos, donde se identifica: vigencia, compromisos del IDEAM después del convenio. </t>
  </si>
  <si>
    <r>
      <rPr>
        <sz val="10"/>
        <color theme="1"/>
        <rFont val="Arial"/>
      </rPr>
      <t xml:space="preserve">Para mitigar el riesgo de "Pérdida, eliminación, modificación u ocultamiento de la información de la entidad que reposa en los servidores" se actualiza la matriz de seguimiento del CAI con toda la información relevante dispuesta en la misma y de tal manera, en caso de que haya riesgo inminente, se pueda acceder a la misma para recuperar la información. De esta se encuentra soporte en: 
</t>
    </r>
    <r>
      <rPr>
        <u/>
        <sz val="10"/>
        <color rgb="FF1155CC"/>
        <rFont val="Arial"/>
      </rPr>
      <t>https://docs.google.com/spreadsheets/d/1IZGAHjPX28plKhfNAalFB-gr6AafMyFGDQMlh3pr1NY/edit?usp=drive_web&amp;ouid=102608422029062426999</t>
    </r>
  </si>
  <si>
    <t>Incumplimiento de los tiempos de respuesta de las PQRs, en las Subdirecciones del IDEAM.</t>
  </si>
  <si>
    <r>
      <rPr>
        <sz val="10"/>
        <color theme="1"/>
        <rFont val="Arial"/>
      </rPr>
      <t>* Debilidad en los controles y se</t>
    </r>
    <r>
      <rPr>
        <sz val="10"/>
        <color theme="1"/>
        <rFont val="Arial"/>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</si>
  <si>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</si>
  <si>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</si>
  <si>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 xml:space="preserve">
*Formato de seguimiento a PQRs y correo electrónico remitido a cada subdirector(a).
Lista de asistencia, fotografías y/o material utilizado en taller o capacitación. </t>
  </si>
  <si>
    <r>
      <rPr>
        <sz val="10"/>
        <color theme="1"/>
        <rFont val="Arial"/>
      </rPr>
      <t xml:space="preserve">Subdirección de Meterología
.
Se modificó la metodología de diligenciamiento y seguimiento a la matriz semáforo mecanismo por el cual se monitorea la atención oportuna a las PQRS para lo cual se elaboró una guía con los lineamientos para su diligenciemiento, y seguimiento y se hizo una una capacitación al respecto a los invoucrados en el proceso. Se esta haciendo seguimiento periódico a su diligenciamiento.
. Se realizó una capacitación de los tiempos para dar respuesta a as PQR´s.
Subdirección de Ecosistemas e Informacción Ambiental
En el mes de octubre se realizó seguimiento al Plan de mejora sobre PQRs por parte de la OCI. (Se anexa plan de mejora con el respectivo seguimiento). Cabe resaltar, este plan está cargado en el aplicativo suite-vision con las respectivas evidencias).
Para el periodo de noviembre se anexan los controles realizados (seguimiento en matriz de PQRS y corresos remitidos a la Subdirectora).
</t>
    </r>
    <r>
      <rPr>
        <u/>
        <sz val="10"/>
        <color rgb="FF1155CC"/>
        <rFont val="Arial"/>
      </rPr>
      <t>https://drive.google.com/drive/u/0/folders/1HQoK1YtlCuaNPi8N8ThVsH77JdxlpNV8</t>
    </r>
  </si>
  <si>
    <t>Incumplimiento en los tiempos establecidos para dar respuesta a las PQRS en las Subdirecciones del IDEAM</t>
  </si>
  <si>
    <t xml:space="preserve">
* Fallas en el seguimiento a los tiempos oportunos para dar respuesta a las PQRS
* Asignación de la PQRS a la Subdirección encargada en tiempos próximos a su vencimiento</t>
  </si>
  <si>
    <t xml:space="preserve">*Pérdida de la credibilidad e imagen
* Inicio de actuaciones disciplinarias y sancionatorias por parte de entes de control
*Posibles tutelas
* Hallazgos en auditorias internas
</t>
  </si>
  <si>
    <t>* Hacer seguimiento periódico a la atención oportuna a las PQRS
A través del formato denominado matriz semáforo
* Capacitar al personal encargado de dar respuesta y seguimiento a los requerimientos en aspectos relacionados con los tiempos de respuesta a las PQRS.</t>
  </si>
  <si>
    <t>Formato de seguimiento a las PQRS revisado mensualmente
Lista de asistencia, material utilizado y/o grabaciones o fotos de las capacitaciones</t>
  </si>
  <si>
    <r>
      <rPr>
        <sz val="10"/>
        <color theme="1"/>
        <rFont val="Arial"/>
      </rPr>
      <t>Subdirección de Meterología
.Se modificó la metodología de diligenciamiento y seguimiento a la matriz semáforo mecanismo por el cual se monitorea la atención oportuna a las PQRS para lo cual se elaboró una guía con los lineamientos para su diligenciemiento, y seguimiento y se hizo una una capacitación al respecto a los invoucrados en el proceso. Se esta haciendo seguimiento periódico a su diligenciamiento.
. Se realizó una capacitación de los tiempos para dar respuesta a as PQR´s.
Subdirección de Ecosistemas e Informacción Ambiental
En el mes de octubre se realizó seguimiento al Plan de mejora sobre PQRs por parte de la OCI. (Se anexa plan de mejora con el respectivo seguimiento). Cabe resaltar, este plan está cargado en el aplicativo suite-vision con las respectivas evidencias).
Para el periodo de noviembre se anexan los controles realizados (seguimiento en matriz de PQRS y corresos remitidos a la Subdirecto</t>
    </r>
    <r>
      <rPr>
        <sz val="10"/>
        <color rgb="FF000000"/>
        <rFont val="Arial"/>
      </rPr>
      <t xml:space="preserve">ra).
</t>
    </r>
    <r>
      <rPr>
        <u/>
        <sz val="10"/>
        <color rgb="FF1155CC"/>
        <rFont val="Arial"/>
      </rPr>
      <t>https://drive.google.com/drive/u/1/folders/1IfS_gFkVPEUHlMjvDLBu_LSyhOq59cry</t>
    </r>
  </si>
  <si>
    <t xml:space="preserve">Incumplimiento de requisitos legales en el Sistema de Gestión de Calidad y el Sistema de Gestión Ambiental aplicables a la Entidad </t>
  </si>
  <si>
    <t>* Falta de conocimiento de las normas en materia ambiental
* Falta de revisión y seguimiento periódico de la matriz legal</t>
  </si>
  <si>
    <t>* Sanciones legales por incumplimiento, hallazgos de auditoría y entes de control.</t>
  </si>
  <si>
    <t>* Definir Manual para contratistas del IDEAM el cual establezca los requisitos a cumplir en temas de gestión ambiental para los servicios y productos entregados por terceros
* Actualización, seguimiento y evaluación a la matriz de requisitos legales
* Inspecciones y auditorías internas para verificar el grado de cumplimiento ambiental</t>
  </si>
  <si>
    <t xml:space="preserve">* Manual de Gestión de contratistas y socialización. 
*Informes de supervisión
*Informe de Auditorías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</si>
</sst>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7" x14ac:knownFonts="1">
    <font>
      <sz val="11"/>
      <color theme="1"/>
      <name val="Arial"/>
    </font>
    <font>
      <sz val="11"/>
      <color theme="1"/>
      <name val="Calibri"/>
    </font>
    <font>
      <b/>
      <sz val="11"/>
      <color theme="1"/>
      <name val="Calibri"/>
    </font>
    <font>
      <sz val="11"/>
      <name val="Arial"/>
    </font>
    <font>
      <b/>
      <i/>
      <u/>
      <sz val="11"/>
      <color theme="1"/>
      <name val="Calibri"/>
    </font>
    <font>
      <b/>
      <sz val="10"/>
      <color theme="0"/>
      <name val="Arial"/>
    </font>
    <font>
      <b/>
      <sz val="10"/>
      <color theme="1"/>
      <name val="Calibri"/>
    </font>
    <font>
      <sz val="10"/>
      <color theme="1"/>
      <name val="Calibri"/>
    </font>
    <font>
      <b/>
      <sz val="11"/>
      <color rgb="FF000000"/>
      <name val="Calibri"/>
    </font>
    <font>
      <sz val="10"/>
      <color theme="1"/>
      <name val="Arial"/>
    </font>
    <font>
      <u/>
      <sz val="10"/>
      <color theme="1"/>
      <name val="Calibri"/>
    </font>
    <font>
      <sz val="10"/>
      <color rgb="FF000000"/>
      <name val="Calibri"/>
    </font>
    <font>
      <b/>
      <sz val="10"/>
      <color rgb="FF000000"/>
      <name val="Calibri"/>
    </font>
    <font>
      <sz val="9"/>
      <color theme="1"/>
      <name val="Calibri"/>
    </font>
    <font>
      <u/>
      <sz val="9"/>
      <color theme="10"/>
      <name val="Arial"/>
    </font>
    <font>
      <sz val="9"/>
      <color rgb="FF000000"/>
      <name val="Calibri"/>
    </font>
    <font>
      <b/>
      <sz val="11"/>
      <color theme="1"/>
      <name val="Arial Narrow"/>
    </font>
    <font>
      <sz val="11"/>
      <color theme="1"/>
      <name val="Arial Narrow"/>
    </font>
    <font>
      <b/>
      <sz val="11"/>
      <color theme="1"/>
      <name val="Arial"/>
    </font>
    <font>
      <sz val="11"/>
      <color theme="0"/>
      <name val="Calibri"/>
    </font>
    <font>
      <b/>
      <sz val="10"/>
      <color theme="1"/>
      <name val="Arial"/>
    </font>
    <font>
      <sz val="10"/>
      <color theme="1"/>
      <name val="Arial Narrow"/>
    </font>
    <font>
      <b/>
      <sz val="10"/>
      <color theme="1"/>
      <name val="Arial Narrow"/>
    </font>
    <font>
      <b/>
      <sz val="12"/>
      <color theme="1"/>
      <name val="Calibri"/>
    </font>
    <font>
      <sz val="12"/>
      <color theme="1"/>
      <name val="Calibri"/>
    </font>
    <font>
      <b/>
      <sz val="11"/>
      <color theme="1"/>
      <name val="Agency FB"/>
    </font>
    <font>
      <u/>
      <sz val="11"/>
      <color rgb="FF1155CC"/>
      <name val="Arial"/>
    </font>
    <font>
      <b/>
      <sz val="10"/>
      <name val="Calibri"/>
    </font>
    <font>
      <sz val="10"/>
      <name val="Calibri"/>
    </font>
    <font>
      <sz val="8"/>
      <color theme="1"/>
      <name val="Calibri"/>
    </font>
    <font>
      <sz val="8"/>
      <name val="Calibri"/>
    </font>
    <font>
      <sz val="10"/>
      <color rgb="FF0070C0"/>
      <name val="Calibri"/>
    </font>
    <font>
      <sz val="10"/>
      <color rgb="FF2E75B5"/>
      <name val="Calibri"/>
    </font>
    <font>
      <u/>
      <sz val="10"/>
      <color rgb="FF0070C0"/>
      <name val="Calibri"/>
    </font>
    <font>
      <u/>
      <sz val="11"/>
      <color rgb="FF0070C0"/>
      <name val="Arial"/>
    </font>
    <font>
      <u/>
      <sz val="11"/>
      <name val="Arial"/>
    </font>
    <font>
      <b/>
      <sz val="11"/>
      <color rgb="FFFF0000"/>
      <name val="Calibri"/>
    </font>
    <font>
      <sz val="11"/>
      <color theme="1"/>
      <name val="Arial"/>
    </font>
    <font>
      <b/>
      <sz val="10"/>
      <color rgb="FF000000"/>
      <name val="Arial"/>
    </font>
    <font>
      <sz val="10"/>
      <color rgb="FF000000"/>
      <name val="Arial"/>
    </font>
    <font>
      <u/>
      <sz val="10"/>
      <color theme="1"/>
      <name val="Arial"/>
    </font>
    <font>
      <u/>
      <sz val="10"/>
      <color rgb="FF1155CC"/>
      <name val="Arial"/>
    </font>
    <font>
      <u/>
      <sz val="10"/>
      <color rgb="FF000000"/>
      <name val="Arial"/>
    </font>
    <font>
      <sz val="10"/>
      <color rgb="FFFF0000"/>
      <name val="Arial"/>
    </font>
    <font>
      <b/>
      <sz val="11"/>
      <color rgb="FF000000"/>
      <name val="Arial"/>
    </font>
    <font>
      <sz val="11"/>
      <color rgb="FF000000"/>
      <name val="Arial"/>
    </font>
    <font>
      <u/>
      <sz val="11"/>
      <color rgb="FF0000FF"/>
      <name val="Calibri"/>
    </font>
  </fonts>
  <fills count="14">
    <fill>
      <patternFill patternType="none"/>
    </fill>
    <fill>
      <patternFill patternType="gray125"/>
    </fill>
    <fill>
      <patternFill patternType="solid">
        <fgColor rgb="FFD6DCE4"/>
        <bgColor rgb="FFD6DCE4"/>
      </patternFill>
    </fill>
    <fill>
      <patternFill patternType="solid">
        <fgColor rgb="FF3366CC"/>
        <bgColor rgb="FF3366C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BFBFBF"/>
        <bgColor rgb="FFBFBFBF"/>
      </patternFill>
    </fill>
    <fill>
      <patternFill patternType="solid">
        <fgColor rgb="FFFFC000"/>
        <bgColor rgb="FFFFC000"/>
      </patternFill>
    </fill>
    <fill>
      <patternFill patternType="solid">
        <fgColor rgb="FFFF0000"/>
        <bgColor rgb="FFFF0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s>
  <borders count="8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style="thin">
        <color rgb="FF000000"/>
      </bottom>
      <diagonal/>
    </border>
    <border>
      <left style="medium">
        <color rgb="FF000000"/>
      </left>
      <right/>
      <top/>
      <bottom/>
      <diagonal/>
    </border>
    <border>
      <left/>
      <right style="thin">
        <color rgb="FF000000"/>
      </right>
      <top style="thin">
        <color rgb="FF000000"/>
      </top>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382">
    <xf numFmtId="0" fontId="0" fillId="0" borderId="0" xfId="0" applyFont="1" applyAlignment="1"/>
    <xf numFmtId="0" fontId="1" fillId="0" borderId="0" xfId="0" applyFont="1"/>
    <xf numFmtId="0" fontId="1" fillId="0" borderId="6"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5" xfId="0" applyFont="1" applyBorder="1"/>
    <xf numFmtId="0" fontId="1" fillId="0" borderId="14" xfId="0" applyFont="1" applyBorder="1" applyAlignment="1">
      <alignment vertical="center" wrapText="1"/>
    </xf>
    <xf numFmtId="0" fontId="2" fillId="2" borderId="15" xfId="0" applyFont="1" applyFill="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vertical="center"/>
    </xf>
    <xf numFmtId="0" fontId="1" fillId="0" borderId="7" xfId="0" applyFont="1" applyBorder="1"/>
    <xf numFmtId="164" fontId="5" fillId="3" borderId="24" xfId="0" applyNumberFormat="1"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164" fontId="1" fillId="0" borderId="27" xfId="0" applyNumberFormat="1" applyFont="1" applyBorder="1" applyAlignment="1">
      <alignment horizontal="center" vertical="top"/>
    </xf>
    <xf numFmtId="0" fontId="1" fillId="0" borderId="28" xfId="0" applyFont="1" applyBorder="1" applyAlignment="1">
      <alignment horizontal="left" vertical="top" wrapText="1"/>
    </xf>
    <xf numFmtId="0" fontId="1" fillId="0" borderId="28" xfId="0" applyFont="1" applyBorder="1" applyAlignment="1">
      <alignment vertical="top"/>
    </xf>
    <xf numFmtId="0" fontId="1" fillId="0" borderId="29" xfId="0" applyFont="1" applyBorder="1" applyAlignment="1">
      <alignment horizontal="center" vertical="top"/>
    </xf>
    <xf numFmtId="164" fontId="1" fillId="0" borderId="30" xfId="0" applyNumberFormat="1" applyFont="1" applyBorder="1" applyAlignment="1">
      <alignment horizontal="center" vertical="top"/>
    </xf>
    <xf numFmtId="0" fontId="1" fillId="0" borderId="31" xfId="0" applyFont="1" applyBorder="1" applyAlignment="1">
      <alignment horizontal="left" vertical="top" wrapText="1"/>
    </xf>
    <xf numFmtId="0" fontId="1" fillId="0" borderId="31" xfId="0" applyFont="1" applyBorder="1" applyAlignment="1">
      <alignment vertical="top"/>
    </xf>
    <xf numFmtId="0" fontId="1" fillId="0" borderId="32" xfId="0" applyFont="1" applyBorder="1" applyAlignment="1">
      <alignment horizontal="center" vertical="top"/>
    </xf>
    <xf numFmtId="0" fontId="1" fillId="0" borderId="4" xfId="0" applyFont="1" applyBorder="1"/>
    <xf numFmtId="0" fontId="2" fillId="0" borderId="4" xfId="0" applyFont="1" applyBorder="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1" fillId="0" borderId="6" xfId="0" applyFont="1" applyBorder="1"/>
    <xf numFmtId="0" fontId="1" fillId="0" borderId="8" xfId="0" applyFont="1" applyBorder="1"/>
    <xf numFmtId="0" fontId="0" fillId="0" borderId="0" xfId="0" applyFont="1" applyAlignment="1">
      <alignment horizontal="left" vertical="top"/>
    </xf>
    <xf numFmtId="0" fontId="7" fillId="0" borderId="0" xfId="0" applyFont="1" applyAlignment="1">
      <alignment horizontal="center" vertical="center"/>
    </xf>
    <xf numFmtId="0" fontId="6" fillId="4" borderId="13"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28" xfId="0" applyFont="1" applyFill="1" applyBorder="1" applyAlignment="1">
      <alignment horizontal="center" vertical="center"/>
    </xf>
    <xf numFmtId="0" fontId="6" fillId="4" borderId="42" xfId="0" applyFont="1" applyFill="1" applyBorder="1" applyAlignment="1">
      <alignment horizontal="center" vertical="center" wrapText="1"/>
    </xf>
    <xf numFmtId="0" fontId="8" fillId="2" borderId="13" xfId="0" applyFont="1" applyFill="1" applyBorder="1" applyAlignment="1">
      <alignment horizontal="left" vertical="top"/>
    </xf>
    <xf numFmtId="0" fontId="8" fillId="2" borderId="14" xfId="0" applyFont="1" applyFill="1" applyBorder="1" applyAlignment="1">
      <alignment horizontal="center"/>
    </xf>
    <xf numFmtId="0" fontId="7" fillId="2" borderId="13" xfId="0" applyFont="1" applyFill="1" applyBorder="1" applyAlignment="1">
      <alignment horizontal="center" vertical="center" wrapText="1"/>
    </xf>
    <xf numFmtId="0" fontId="7" fillId="4" borderId="28" xfId="0" applyFont="1" applyFill="1" applyBorder="1" applyAlignment="1">
      <alignment horizontal="left" vertical="center" wrapText="1"/>
    </xf>
    <xf numFmtId="0" fontId="7" fillId="4" borderId="28" xfId="0" applyFont="1" applyFill="1" applyBorder="1" applyAlignment="1">
      <alignment horizontal="center" vertical="center" wrapText="1"/>
    </xf>
    <xf numFmtId="164" fontId="9" fillId="4" borderId="42" xfId="0" applyNumberFormat="1" applyFont="1" applyFill="1" applyBorder="1" applyAlignment="1">
      <alignment horizontal="center" vertical="center" wrapText="1"/>
    </xf>
    <xf numFmtId="0" fontId="9" fillId="0" borderId="13" xfId="0" applyFont="1" applyBorder="1" applyAlignment="1">
      <alignment horizontal="left" vertical="top" wrapText="1"/>
    </xf>
    <xf numFmtId="0" fontId="7" fillId="4" borderId="14" xfId="0" applyFont="1" applyFill="1" applyBorder="1" applyAlignment="1">
      <alignment horizontal="left" vertical="top" wrapText="1"/>
    </xf>
    <xf numFmtId="0" fontId="6" fillId="0" borderId="28" xfId="0" applyFont="1" applyBorder="1" applyAlignment="1">
      <alignment horizontal="center" vertical="center" wrapText="1"/>
    </xf>
    <xf numFmtId="0" fontId="7" fillId="0" borderId="28" xfId="0" applyFont="1" applyBorder="1" applyAlignment="1">
      <alignment horizontal="left" vertical="center" wrapText="1"/>
    </xf>
    <xf numFmtId="0" fontId="7" fillId="0" borderId="28" xfId="0" applyFont="1" applyBorder="1" applyAlignment="1">
      <alignment horizontal="center" vertical="center" wrapText="1"/>
    </xf>
    <xf numFmtId="164" fontId="9" fillId="0" borderId="40" xfId="0" applyNumberFormat="1" applyFont="1" applyBorder="1" applyAlignment="1">
      <alignment horizontal="center" vertical="center" wrapText="1"/>
    </xf>
    <xf numFmtId="0" fontId="7" fillId="4" borderId="14" xfId="0" applyFont="1" applyFill="1" applyBorder="1" applyAlignment="1">
      <alignment horizontal="left" vertical="top" wrapText="1"/>
    </xf>
    <xf numFmtId="0" fontId="0" fillId="0" borderId="13" xfId="0" applyFont="1" applyBorder="1" applyAlignment="1">
      <alignment horizontal="left" vertical="top" wrapText="1"/>
    </xf>
    <xf numFmtId="0" fontId="7" fillId="4" borderId="14" xfId="0" applyFont="1" applyFill="1" applyBorder="1" applyAlignment="1">
      <alignment horizontal="left" vertical="center" wrapText="1"/>
    </xf>
    <xf numFmtId="0" fontId="6" fillId="0" borderId="28" xfId="0" applyFont="1" applyBorder="1" applyAlignment="1">
      <alignment horizontal="center" vertical="center"/>
    </xf>
    <xf numFmtId="0" fontId="10" fillId="4" borderId="14" xfId="0" applyFont="1" applyFill="1" applyBorder="1" applyAlignment="1">
      <alignment horizontal="left" vertical="center" wrapText="1"/>
    </xf>
    <xf numFmtId="0" fontId="9" fillId="0" borderId="40" xfId="0" applyFont="1" applyBorder="1" applyAlignment="1">
      <alignment horizontal="center" vertical="center" wrapText="1"/>
    </xf>
    <xf numFmtId="0" fontId="7" fillId="2" borderId="20"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7" fillId="4" borderId="43" xfId="0" applyFont="1" applyFill="1" applyBorder="1" applyAlignment="1">
      <alignment horizontal="left" vertical="center" wrapText="1"/>
    </xf>
    <xf numFmtId="0" fontId="7" fillId="4" borderId="43" xfId="0" applyFont="1" applyFill="1" applyBorder="1" applyAlignment="1">
      <alignment horizontal="center" vertical="center" wrapText="1"/>
    </xf>
    <xf numFmtId="0" fontId="9" fillId="0" borderId="44" xfId="0" applyFont="1" applyBorder="1" applyAlignment="1">
      <alignment horizontal="center" vertical="center" wrapText="1"/>
    </xf>
    <xf numFmtId="0" fontId="0" fillId="0" borderId="20" xfId="0" applyFont="1" applyBorder="1" applyAlignment="1">
      <alignment horizontal="left" vertical="top"/>
    </xf>
    <xf numFmtId="0" fontId="0" fillId="0" borderId="21" xfId="0" applyFont="1" applyBorder="1"/>
    <xf numFmtId="0" fontId="2" fillId="0" borderId="0" xfId="0" applyFont="1" applyAlignment="1">
      <alignment horizontal="center"/>
    </xf>
    <xf numFmtId="0" fontId="0" fillId="0" borderId="0" xfId="0" applyFont="1" applyAlignment="1">
      <alignment horizontal="center"/>
    </xf>
    <xf numFmtId="0" fontId="6" fillId="5" borderId="13"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11" fillId="0" borderId="28" xfId="0" applyFont="1" applyBorder="1" applyAlignment="1">
      <alignment horizontal="left" vertical="center" wrapText="1"/>
    </xf>
    <xf numFmtId="0" fontId="11" fillId="0" borderId="40" xfId="0" applyFont="1" applyBorder="1" applyAlignment="1">
      <alignment horizontal="left" vertical="center" wrapText="1"/>
    </xf>
    <xf numFmtId="164" fontId="11" fillId="0" borderId="28" xfId="0" applyNumberFormat="1" applyFont="1" applyBorder="1" applyAlignment="1">
      <alignment horizontal="left" vertical="center" wrapText="1"/>
    </xf>
    <xf numFmtId="0" fontId="7" fillId="0" borderId="14" xfId="0" applyFont="1" applyBorder="1" applyAlignment="1">
      <alignment horizontal="left" vertical="top" wrapText="1"/>
    </xf>
    <xf numFmtId="0" fontId="7" fillId="0" borderId="14" xfId="0" applyFont="1" applyBorder="1" applyAlignment="1">
      <alignment horizontal="left" vertical="center" wrapText="1"/>
    </xf>
    <xf numFmtId="164" fontId="7" fillId="0" borderId="28" xfId="0" applyNumberFormat="1" applyFont="1" applyBorder="1" applyAlignment="1">
      <alignment horizontal="left" vertical="center" wrapText="1"/>
    </xf>
    <xf numFmtId="0" fontId="11" fillId="0" borderId="53" xfId="0" applyFont="1" applyBorder="1" applyAlignment="1">
      <alignment horizontal="left" vertical="center" wrapText="1"/>
    </xf>
    <xf numFmtId="164" fontId="11" fillId="0" borderId="53" xfId="0" applyNumberFormat="1" applyFont="1" applyBorder="1" applyAlignment="1">
      <alignment horizontal="left" vertical="center" wrapText="1"/>
    </xf>
    <xf numFmtId="0" fontId="11" fillId="0" borderId="54" xfId="0" applyFont="1" applyBorder="1" applyAlignment="1">
      <alignment horizontal="left" vertical="center" wrapText="1"/>
    </xf>
    <xf numFmtId="0" fontId="7" fillId="0" borderId="43" xfId="0" applyFont="1" applyBorder="1" applyAlignment="1">
      <alignment horizontal="left" vertical="center" wrapText="1"/>
    </xf>
    <xf numFmtId="164" fontId="7" fillId="0" borderId="43" xfId="0" applyNumberFormat="1" applyFont="1" applyBorder="1" applyAlignment="1">
      <alignment horizontal="left" vertical="center" wrapText="1"/>
    </xf>
    <xf numFmtId="0" fontId="11" fillId="0" borderId="44" xfId="0" applyFont="1" applyBorder="1" applyAlignment="1">
      <alignment horizontal="left" vertical="center" wrapText="1"/>
    </xf>
    <xf numFmtId="0" fontId="7" fillId="0" borderId="0" xfId="0" applyFont="1"/>
    <xf numFmtId="0" fontId="0" fillId="0" borderId="0" xfId="0" applyFont="1"/>
    <xf numFmtId="0" fontId="6" fillId="4" borderId="20"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12" fillId="2" borderId="13" xfId="0" applyFont="1" applyFill="1" applyBorder="1" applyAlignment="1">
      <alignment horizontal="center"/>
    </xf>
    <xf numFmtId="0" fontId="12" fillId="2" borderId="14" xfId="0" applyFont="1" applyFill="1" applyBorder="1" applyAlignment="1">
      <alignment horizontal="center"/>
    </xf>
    <xf numFmtId="0" fontId="6" fillId="0" borderId="53" xfId="0" applyFont="1" applyBorder="1" applyAlignment="1">
      <alignment horizontal="center" vertical="center" wrapText="1"/>
    </xf>
    <xf numFmtId="0" fontId="7" fillId="0" borderId="60" xfId="0" applyFont="1" applyBorder="1" applyAlignment="1">
      <alignment horizontal="left" vertical="center" wrapText="1"/>
    </xf>
    <xf numFmtId="0" fontId="7" fillId="0" borderId="60" xfId="0" applyFont="1" applyBorder="1" applyAlignment="1">
      <alignment horizontal="center" vertical="center" wrapText="1"/>
    </xf>
    <xf numFmtId="164" fontId="7" fillId="0" borderId="54" xfId="0" applyNumberFormat="1" applyFont="1" applyBorder="1" applyAlignment="1">
      <alignment horizontal="center"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53" xfId="0" applyFont="1" applyBorder="1" applyAlignment="1">
      <alignment horizontal="left" vertical="center" wrapText="1"/>
    </xf>
    <xf numFmtId="164" fontId="7" fillId="0" borderId="40" xfId="0" applyNumberFormat="1" applyFont="1" applyBorder="1" applyAlignment="1">
      <alignment horizontal="center" vertical="center" wrapText="1"/>
    </xf>
    <xf numFmtId="0" fontId="7" fillId="0" borderId="13" xfId="0" applyFont="1" applyBorder="1" applyAlignment="1">
      <alignment horizontal="left" wrapText="1"/>
    </xf>
    <xf numFmtId="0" fontId="7" fillId="0" borderId="53" xfId="0" applyFont="1" applyBorder="1" applyAlignment="1">
      <alignment horizontal="center" vertical="center" wrapText="1"/>
    </xf>
    <xf numFmtId="164" fontId="7" fillId="4" borderId="61" xfId="0" applyNumberFormat="1" applyFont="1" applyFill="1" applyBorder="1" applyAlignment="1">
      <alignment horizontal="center" vertical="center" wrapText="1"/>
    </xf>
    <xf numFmtId="0" fontId="7" fillId="0" borderId="13" xfId="0" applyFont="1" applyBorder="1" applyAlignment="1">
      <alignment horizontal="left" vertical="top" wrapText="1"/>
    </xf>
    <xf numFmtId="164" fontId="7" fillId="4" borderId="4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13" fillId="0" borderId="13" xfId="0" applyFont="1" applyBorder="1" applyAlignment="1">
      <alignment horizontal="left" wrapText="1"/>
    </xf>
    <xf numFmtId="0" fontId="11" fillId="0" borderId="14" xfId="0" applyFont="1" applyBorder="1" applyAlignment="1">
      <alignment horizontal="left" vertical="center" wrapText="1"/>
    </xf>
    <xf numFmtId="0" fontId="1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xf>
    <xf numFmtId="0" fontId="7" fillId="0" borderId="13" xfId="0" applyFont="1" applyBorder="1" applyAlignment="1">
      <alignment vertical="center" wrapText="1"/>
    </xf>
    <xf numFmtId="0" fontId="7" fillId="0" borderId="14" xfId="0" applyFont="1" applyBorder="1" applyAlignment="1">
      <alignment vertical="center" wrapText="1"/>
    </xf>
    <xf numFmtId="0" fontId="7" fillId="7" borderId="20" xfId="0" applyFont="1" applyFill="1" applyBorder="1" applyAlignment="1">
      <alignment horizontal="center" vertical="center" wrapText="1"/>
    </xf>
    <xf numFmtId="0" fontId="6" fillId="0" borderId="43" xfId="0" applyFont="1" applyBorder="1" applyAlignment="1">
      <alignment horizontal="center" vertical="center" wrapText="1"/>
    </xf>
    <xf numFmtId="0" fontId="7" fillId="0" borderId="43"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20" xfId="0" applyFont="1" applyBorder="1" applyAlignment="1">
      <alignment horizontal="left" vertical="top"/>
    </xf>
    <xf numFmtId="0" fontId="7" fillId="0" borderId="21" xfId="0" applyFont="1" applyBorder="1" applyAlignment="1">
      <alignment horizontal="left" vertical="top"/>
    </xf>
    <xf numFmtId="0" fontId="6" fillId="4" borderId="13" xfId="0" applyFont="1" applyFill="1" applyBorder="1" applyAlignment="1">
      <alignment horizontal="center" vertical="center" wrapText="1"/>
    </xf>
    <xf numFmtId="0" fontId="8" fillId="2" borderId="13" xfId="0" applyFont="1" applyFill="1" applyBorder="1" applyAlignment="1">
      <alignment horizontal="center"/>
    </xf>
    <xf numFmtId="0" fontId="7" fillId="4" borderId="63" xfId="0" applyFont="1" applyFill="1" applyBorder="1" applyAlignment="1">
      <alignment horizontal="left" vertical="center" wrapText="1"/>
    </xf>
    <xf numFmtId="0" fontId="7" fillId="0" borderId="14" xfId="0" applyFont="1" applyBorder="1" applyAlignment="1">
      <alignment horizontal="left" vertical="top"/>
    </xf>
    <xf numFmtId="0" fontId="7" fillId="7" borderId="13" xfId="0" applyFont="1" applyFill="1" applyBorder="1" applyAlignment="1">
      <alignment horizontal="center" vertical="center" wrapText="1"/>
    </xf>
    <xf numFmtId="0" fontId="11" fillId="0" borderId="28" xfId="0" applyFont="1" applyBorder="1" applyAlignment="1">
      <alignment horizontal="center" vertical="center" wrapText="1"/>
    </xf>
    <xf numFmtId="0" fontId="7" fillId="4" borderId="42" xfId="0" applyFont="1" applyFill="1" applyBorder="1" applyAlignment="1">
      <alignment horizontal="center" vertical="center" wrapText="1"/>
    </xf>
    <xf numFmtId="0" fontId="7" fillId="0" borderId="40" xfId="0" applyFont="1" applyBorder="1" applyAlignment="1">
      <alignment horizontal="center" vertical="center" wrapText="1"/>
    </xf>
    <xf numFmtId="0" fontId="11" fillId="0" borderId="13" xfId="0" applyFont="1" applyBorder="1" applyAlignment="1">
      <alignment horizontal="left" vertical="top" wrapText="1"/>
    </xf>
    <xf numFmtId="0" fontId="11" fillId="0" borderId="14" xfId="0" applyFont="1" applyBorder="1" applyAlignment="1">
      <alignment horizontal="left" vertical="top"/>
    </xf>
    <xf numFmtId="0" fontId="11" fillId="0" borderId="43" xfId="0" applyFont="1" applyBorder="1" applyAlignment="1">
      <alignment horizontal="left" vertical="center" wrapText="1"/>
    </xf>
    <xf numFmtId="0" fontId="11" fillId="0" borderId="43" xfId="0" applyFont="1" applyBorder="1" applyAlignment="1">
      <alignment horizontal="center" vertical="center" wrapText="1"/>
    </xf>
    <xf numFmtId="0" fontId="7" fillId="0" borderId="56" xfId="0" applyFont="1" applyBorder="1" applyAlignment="1">
      <alignment horizontal="left" vertical="center" wrapText="1"/>
    </xf>
    <xf numFmtId="164" fontId="7" fillId="4" borderId="58" xfId="0" applyNumberFormat="1" applyFont="1" applyFill="1" applyBorder="1" applyAlignment="1">
      <alignment horizontal="center" vertical="center"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6" fillId="0" borderId="20" xfId="0" applyFont="1" applyBorder="1" applyAlignment="1">
      <alignment horizontal="center" vertical="center" wrapText="1"/>
    </xf>
    <xf numFmtId="0" fontId="6" fillId="0" borderId="44" xfId="0" applyFont="1" applyBorder="1" applyAlignment="1">
      <alignment horizontal="center" vertical="center" wrapText="1"/>
    </xf>
    <xf numFmtId="0" fontId="8" fillId="2" borderId="64" xfId="0" applyFont="1" applyFill="1" applyBorder="1" applyAlignment="1">
      <alignment horizontal="center"/>
    </xf>
    <xf numFmtId="0" fontId="8" fillId="2" borderId="65" xfId="0" applyFont="1" applyFill="1" applyBorder="1" applyAlignment="1">
      <alignment horizontal="center"/>
    </xf>
    <xf numFmtId="0" fontId="6" fillId="2" borderId="66" xfId="0" applyFont="1" applyFill="1" applyBorder="1" applyAlignment="1">
      <alignment horizontal="center" vertical="center" wrapText="1"/>
    </xf>
    <xf numFmtId="0" fontId="7" fillId="0" borderId="67" xfId="0" applyFont="1" applyBorder="1" applyAlignment="1">
      <alignment horizontal="left" vertical="top" wrapText="1"/>
    </xf>
    <xf numFmtId="0" fontId="7" fillId="0" borderId="68" xfId="0" applyFont="1" applyBorder="1" applyAlignment="1">
      <alignment horizontal="left" vertical="top"/>
    </xf>
    <xf numFmtId="0" fontId="6" fillId="2" borderId="13" xfId="0" applyFont="1" applyFill="1" applyBorder="1" applyAlignment="1">
      <alignment horizontal="center" vertical="center" wrapText="1"/>
    </xf>
    <xf numFmtId="0" fontId="7" fillId="0" borderId="13" xfId="0" applyFont="1" applyBorder="1" applyAlignment="1">
      <alignment horizontal="left" vertical="top"/>
    </xf>
    <xf numFmtId="0" fontId="6" fillId="2" borderId="20" xfId="0" applyFont="1" applyFill="1" applyBorder="1" applyAlignment="1">
      <alignment horizontal="center" vertical="center"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6" fillId="4" borderId="67"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1" fillId="0" borderId="14" xfId="0" applyFont="1" applyBorder="1" applyAlignment="1">
      <alignment horizontal="left" vertical="top" wrapText="1"/>
    </xf>
    <xf numFmtId="0" fontId="7" fillId="7" borderId="7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0" xfId="0" applyFont="1" applyBorder="1" applyAlignment="1">
      <alignment horizontal="left" vertical="center" wrapText="1"/>
    </xf>
    <xf numFmtId="164" fontId="7" fillId="0" borderId="74" xfId="0" applyNumberFormat="1" applyFont="1" applyBorder="1" applyAlignment="1">
      <alignment horizontal="center" vertical="center" wrapText="1"/>
    </xf>
    <xf numFmtId="0" fontId="7" fillId="0" borderId="44" xfId="0" applyFont="1" applyBorder="1" applyAlignment="1">
      <alignment horizontal="center" vertical="center" wrapText="1"/>
    </xf>
    <xf numFmtId="0" fontId="13" fillId="0" borderId="13" xfId="0" applyFont="1" applyBorder="1" applyAlignment="1">
      <alignment vertical="center" wrapText="1"/>
    </xf>
    <xf numFmtId="0" fontId="14" fillId="0" borderId="14" xfId="0" applyFont="1" applyBorder="1" applyAlignment="1">
      <alignment horizontal="center"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20" xfId="0" applyFont="1" applyBorder="1" applyAlignment="1">
      <alignment vertical="center" wrapText="1"/>
    </xf>
    <xf numFmtId="0" fontId="15" fillId="0" borderId="20" xfId="0" applyFont="1" applyBorder="1" applyAlignment="1">
      <alignment vertical="center" wrapText="1"/>
    </xf>
    <xf numFmtId="0" fontId="2" fillId="0" borderId="0" xfId="0" applyFont="1"/>
    <xf numFmtId="0" fontId="18" fillId="0" borderId="67"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0" xfId="0" applyFont="1" applyBorder="1" applyAlignment="1">
      <alignment horizontal="center" vertical="center"/>
    </xf>
    <xf numFmtId="0" fontId="18" fillId="8" borderId="60"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0" fontId="18" fillId="8" borderId="28" xfId="0" applyFont="1" applyFill="1" applyBorder="1" applyAlignment="1">
      <alignment horizontal="center" vertical="center" wrapText="1"/>
    </xf>
    <xf numFmtId="0" fontId="18" fillId="0" borderId="41" xfId="0" applyFont="1" applyBorder="1" applyAlignment="1">
      <alignment horizontal="center" vertical="center" wrapText="1"/>
    </xf>
    <xf numFmtId="0" fontId="9" fillId="0" borderId="13" xfId="0" applyFont="1" applyBorder="1" applyAlignment="1">
      <alignment horizontal="left" vertical="center" wrapText="1"/>
    </xf>
    <xf numFmtId="0" fontId="9" fillId="0" borderId="28" xfId="0" applyFont="1" applyBorder="1" applyAlignment="1">
      <alignment horizontal="left" vertical="center"/>
    </xf>
    <xf numFmtId="0" fontId="9" fillId="0" borderId="28" xfId="0" applyFont="1" applyBorder="1" applyAlignment="1">
      <alignment horizontal="left" vertical="center" wrapText="1"/>
    </xf>
    <xf numFmtId="0" fontId="9" fillId="8" borderId="28" xfId="0" applyFont="1" applyFill="1" applyBorder="1" applyAlignment="1">
      <alignment horizontal="left" vertical="center" wrapText="1"/>
    </xf>
    <xf numFmtId="0" fontId="9" fillId="0" borderId="28" xfId="0" applyFont="1" applyBorder="1" applyAlignment="1">
      <alignment horizontal="center" vertical="center" wrapText="1"/>
    </xf>
    <xf numFmtId="0" fontId="9" fillId="8" borderId="28" xfId="0" applyFont="1" applyFill="1" applyBorder="1" applyAlignment="1">
      <alignment horizontal="center" vertical="center" wrapText="1"/>
    </xf>
    <xf numFmtId="0" fontId="19" fillId="0" borderId="0" xfId="0" applyFont="1"/>
    <xf numFmtId="0" fontId="9" fillId="4" borderId="28" xfId="0" applyFont="1" applyFill="1" applyBorder="1" applyAlignment="1">
      <alignment horizontal="left" vertical="center" wrapText="1"/>
    </xf>
    <xf numFmtId="0" fontId="20" fillId="0" borderId="28" xfId="0" applyFont="1" applyBorder="1" applyAlignment="1">
      <alignment horizontal="left" vertical="center" wrapText="1"/>
    </xf>
    <xf numFmtId="0" fontId="9" fillId="0" borderId="28" xfId="0" applyFont="1" applyBorder="1" applyAlignment="1">
      <alignment horizontal="center" vertical="center"/>
    </xf>
    <xf numFmtId="0" fontId="9" fillId="0" borderId="50" xfId="0" applyFont="1" applyBorder="1" applyAlignment="1">
      <alignment horizontal="left" vertical="center" wrapText="1"/>
    </xf>
    <xf numFmtId="0" fontId="9" fillId="4" borderId="28" xfId="0" applyFont="1" applyFill="1" applyBorder="1" applyAlignment="1">
      <alignment horizontal="center" vertical="center" wrapText="1"/>
    </xf>
    <xf numFmtId="0" fontId="9" fillId="0" borderId="28" xfId="0" quotePrefix="1" applyFont="1" applyBorder="1" applyAlignment="1">
      <alignment horizontal="left" vertical="center" wrapText="1"/>
    </xf>
    <xf numFmtId="0" fontId="9" fillId="0" borderId="50" xfId="0" applyFont="1" applyBorder="1" applyAlignment="1">
      <alignment horizontal="center" vertical="center" wrapText="1"/>
    </xf>
    <xf numFmtId="0" fontId="17" fillId="4" borderId="28" xfId="0" applyFont="1" applyFill="1" applyBorder="1" applyAlignment="1">
      <alignment horizontal="left" vertical="center" wrapText="1"/>
    </xf>
    <xf numFmtId="0" fontId="9" fillId="0" borderId="28" xfId="0" applyFont="1" applyBorder="1" applyAlignment="1">
      <alignment vertical="center" wrapText="1"/>
    </xf>
    <xf numFmtId="0" fontId="1" fillId="0" borderId="28" xfId="0" applyFont="1" applyBorder="1" applyAlignment="1">
      <alignment horizontal="left" vertical="center" wrapText="1"/>
    </xf>
    <xf numFmtId="0" fontId="1" fillId="0" borderId="28" xfId="0" applyFont="1" applyBorder="1" applyAlignment="1">
      <alignment horizontal="center" vertical="center" wrapText="1"/>
    </xf>
    <xf numFmtId="0" fontId="9" fillId="0" borderId="28" xfId="0" quotePrefix="1" applyFont="1" applyBorder="1" applyAlignment="1">
      <alignment horizontal="center" vertical="center" wrapText="1"/>
    </xf>
    <xf numFmtId="0" fontId="2" fillId="0" borderId="28" xfId="0" applyFont="1" applyBorder="1"/>
    <xf numFmtId="0" fontId="22" fillId="0" borderId="28" xfId="0" applyFont="1" applyBorder="1" applyAlignment="1">
      <alignment horizontal="center" vertical="center" wrapText="1"/>
    </xf>
    <xf numFmtId="49" fontId="21" fillId="0" borderId="28" xfId="0" applyNumberFormat="1" applyFont="1" applyBorder="1" applyAlignment="1">
      <alignment horizontal="center" vertical="center" wrapText="1"/>
    </xf>
    <xf numFmtId="49" fontId="21" fillId="0" borderId="0" xfId="0" applyNumberFormat="1" applyFont="1" applyAlignment="1">
      <alignment vertical="center" wrapText="1"/>
    </xf>
    <xf numFmtId="164" fontId="21" fillId="0" borderId="0" xfId="0" applyNumberFormat="1" applyFont="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vertical="center"/>
    </xf>
    <xf numFmtId="0" fontId="1" fillId="0" borderId="0" xfId="0" applyFont="1" applyAlignment="1">
      <alignment vertical="center" textRotation="90"/>
    </xf>
    <xf numFmtId="0" fontId="2" fillId="0" borderId="28" xfId="0" applyFont="1" applyBorder="1" applyAlignment="1">
      <alignment horizontal="center" vertical="center"/>
    </xf>
    <xf numFmtId="0" fontId="1" fillId="9" borderId="28" xfId="0" applyFont="1" applyFill="1" applyBorder="1" applyAlignment="1">
      <alignment horizontal="center" vertical="center"/>
    </xf>
    <xf numFmtId="0" fontId="1" fillId="10" borderId="28" xfId="0" applyFont="1" applyFill="1" applyBorder="1" applyAlignment="1">
      <alignment horizontal="center" vertical="center"/>
    </xf>
    <xf numFmtId="0" fontId="5" fillId="11" borderId="13" xfId="0" applyFont="1" applyFill="1" applyBorder="1" applyAlignment="1">
      <alignment vertical="center"/>
    </xf>
    <xf numFmtId="0" fontId="5" fillId="11" borderId="28" xfId="0" applyFont="1" applyFill="1" applyBorder="1" applyAlignment="1">
      <alignment vertical="center"/>
    </xf>
    <xf numFmtId="0" fontId="5" fillId="11" borderId="28" xfId="0" applyFont="1" applyFill="1" applyBorder="1" applyAlignment="1">
      <alignment horizontal="center" vertical="center"/>
    </xf>
    <xf numFmtId="0" fontId="5" fillId="11" borderId="28" xfId="0" applyFont="1" applyFill="1" applyBorder="1" applyAlignment="1">
      <alignment horizontal="center" vertical="center" textRotation="90"/>
    </xf>
    <xf numFmtId="0" fontId="5" fillId="11" borderId="14" xfId="0" applyFont="1" applyFill="1" applyBorder="1" applyAlignment="1">
      <alignment horizontal="center" vertical="center"/>
    </xf>
    <xf numFmtId="0" fontId="1" fillId="12" borderId="28" xfId="0" applyFont="1" applyFill="1" applyBorder="1" applyAlignment="1">
      <alignment horizontal="center" vertical="center"/>
    </xf>
    <xf numFmtId="0" fontId="9" fillId="10" borderId="83" xfId="0" applyFont="1" applyFill="1" applyBorder="1" applyAlignment="1">
      <alignment vertical="center"/>
    </xf>
    <xf numFmtId="0" fontId="20" fillId="0" borderId="50" xfId="0" applyFont="1" applyBorder="1" applyAlignment="1">
      <alignment horizontal="center" vertical="center"/>
    </xf>
    <xf numFmtId="0" fontId="9" fillId="0" borderId="14" xfId="0" applyFont="1" applyBorder="1" applyAlignment="1">
      <alignment vertical="center" wrapText="1"/>
    </xf>
    <xf numFmtId="0" fontId="1" fillId="13" borderId="28" xfId="0" applyFont="1" applyFill="1" applyBorder="1" applyAlignment="1">
      <alignment horizontal="center" vertical="center"/>
    </xf>
    <xf numFmtId="0" fontId="9" fillId="9" borderId="13" xfId="0" applyFont="1" applyFill="1" applyBorder="1" applyAlignment="1">
      <alignment vertical="center" wrapText="1"/>
    </xf>
    <xf numFmtId="0" fontId="20" fillId="0" borderId="28" xfId="0" applyFont="1" applyBorder="1" applyAlignment="1">
      <alignment horizontal="center" vertical="center" wrapText="1"/>
    </xf>
    <xf numFmtId="0" fontId="9" fillId="12" borderId="13" xfId="0" applyFont="1" applyFill="1" applyBorder="1" applyAlignment="1">
      <alignment vertical="center"/>
    </xf>
    <xf numFmtId="0" fontId="20" fillId="0" borderId="28" xfId="0" applyFont="1" applyBorder="1" applyAlignment="1">
      <alignment horizontal="center" vertical="center"/>
    </xf>
    <xf numFmtId="0" fontId="9" fillId="13" borderId="20" xfId="0" applyFont="1" applyFill="1" applyBorder="1" applyAlignment="1">
      <alignment vertical="center"/>
    </xf>
    <xf numFmtId="0" fontId="9" fillId="0" borderId="43" xfId="0" applyFont="1" applyBorder="1" applyAlignment="1">
      <alignment vertical="center" wrapText="1"/>
    </xf>
    <xf numFmtId="0" fontId="20" fillId="0" borderId="43" xfId="0" applyFont="1" applyBorder="1" applyAlignment="1">
      <alignment horizontal="center" vertical="center"/>
    </xf>
    <xf numFmtId="0" fontId="9" fillId="0" borderId="21" xfId="0" applyFont="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xf>
    <xf numFmtId="0" fontId="0" fillId="0" borderId="0" xfId="0" applyFont="1" applyAlignment="1"/>
    <xf numFmtId="0" fontId="3" fillId="0" borderId="5" xfId="0" applyFont="1" applyBorder="1"/>
    <xf numFmtId="0" fontId="4" fillId="0" borderId="4" xfId="0" applyFont="1" applyBorder="1" applyAlignment="1">
      <alignment horizontal="center" vertical="center"/>
    </xf>
    <xf numFmtId="0" fontId="2" fillId="0" borderId="7" xfId="0" applyFont="1" applyBorder="1" applyAlignment="1">
      <alignment horizontal="center"/>
    </xf>
    <xf numFmtId="0" fontId="3" fillId="0" borderId="7" xfId="0" applyFont="1" applyBorder="1"/>
    <xf numFmtId="0" fontId="3" fillId="0" borderId="8" xfId="0" applyFont="1" applyBorder="1"/>
    <xf numFmtId="0" fontId="2" fillId="2" borderId="9" xfId="0" applyFont="1" applyFill="1" applyBorder="1" applyAlignment="1">
      <alignment horizontal="center" vertical="center"/>
    </xf>
    <xf numFmtId="0" fontId="3" fillId="0" borderId="10" xfId="0" applyFont="1" applyBorder="1"/>
    <xf numFmtId="0" fontId="1" fillId="0" borderId="16" xfId="0" applyFont="1" applyBorder="1" applyAlignment="1">
      <alignment horizontal="left" vertical="top" wrapText="1"/>
    </xf>
    <xf numFmtId="0" fontId="3" fillId="0" borderId="17" xfId="0" applyFont="1" applyBorder="1"/>
    <xf numFmtId="0" fontId="3" fillId="0" borderId="22" xfId="0" applyFont="1" applyBorder="1"/>
    <xf numFmtId="164" fontId="2" fillId="0" borderId="23" xfId="0" applyNumberFormat="1" applyFont="1" applyBorder="1" applyAlignment="1">
      <alignment horizontal="center" vertical="center"/>
    </xf>
    <xf numFmtId="0" fontId="3" fillId="0" borderId="23" xfId="0" applyFont="1" applyBorder="1"/>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6" fillId="2" borderId="33" xfId="0" applyFont="1" applyFill="1" applyBorder="1" applyAlignment="1">
      <alignment horizontal="center" vertical="center" wrapText="1"/>
    </xf>
    <xf numFmtId="0" fontId="3" fillId="0" borderId="34" xfId="0" applyFont="1" applyBorder="1"/>
    <xf numFmtId="0" fontId="3" fillId="0" borderId="35" xfId="0" applyFont="1" applyBorder="1"/>
    <xf numFmtId="0" fontId="6" fillId="2" borderId="36" xfId="0" applyFont="1" applyFill="1" applyBorder="1" applyAlignment="1">
      <alignment horizontal="center" vertical="center"/>
    </xf>
    <xf numFmtId="0" fontId="3" fillId="0" borderId="37" xfId="0" applyFont="1" applyBorder="1"/>
    <xf numFmtId="0" fontId="3" fillId="0" borderId="38" xfId="0" applyFont="1" applyBorder="1"/>
    <xf numFmtId="0" fontId="8" fillId="2" borderId="36" xfId="0" applyFont="1" applyFill="1" applyBorder="1" applyAlignment="1">
      <alignment horizontal="center"/>
    </xf>
    <xf numFmtId="0" fontId="3" fillId="0" borderId="39" xfId="0" applyFont="1" applyBorder="1"/>
    <xf numFmtId="0" fontId="6" fillId="4" borderId="40" xfId="0" applyFont="1" applyFill="1" applyBorder="1" applyAlignment="1">
      <alignment horizontal="center" vertical="center"/>
    </xf>
    <xf numFmtId="0" fontId="3" fillId="0" borderId="41" xfId="0" applyFont="1" applyBorder="1"/>
    <xf numFmtId="0" fontId="7" fillId="2" borderId="18" xfId="0" applyFont="1" applyFill="1" applyBorder="1" applyAlignment="1">
      <alignment horizontal="center" vertical="center" wrapText="1"/>
    </xf>
    <xf numFmtId="0" fontId="3" fillId="0" borderId="11" xfId="0" applyFont="1" applyBorder="1"/>
    <xf numFmtId="0" fontId="2" fillId="0" borderId="0" xfId="0" applyFont="1" applyAlignment="1">
      <alignment horizontal="center"/>
    </xf>
    <xf numFmtId="0" fontId="2" fillId="0" borderId="0" xfId="0" applyFont="1" applyAlignment="1">
      <alignment horizontal="center" vertical="center"/>
    </xf>
    <xf numFmtId="0" fontId="2" fillId="4" borderId="45" xfId="0" applyFont="1" applyFill="1" applyBorder="1" applyAlignment="1">
      <alignment horizontal="center" vertical="center"/>
    </xf>
    <xf numFmtId="0" fontId="3" fillId="0" borderId="46" xfId="0" applyFont="1" applyBorder="1"/>
    <xf numFmtId="0" fontId="3" fillId="0" borderId="47" xfId="0" applyFont="1" applyBorder="1"/>
    <xf numFmtId="0" fontId="6" fillId="0" borderId="48" xfId="0" applyFont="1" applyBorder="1" applyAlignment="1">
      <alignment horizontal="center" vertical="center" wrapText="1"/>
    </xf>
    <xf numFmtId="0" fontId="3" fillId="0" borderId="49" xfId="0" applyFont="1" applyBorder="1"/>
    <xf numFmtId="0" fontId="6" fillId="0" borderId="40" xfId="0" applyFont="1" applyBorder="1" applyAlignment="1">
      <alignment horizontal="center" vertical="center" wrapText="1"/>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3" fillId="0" borderId="12" xfId="0" applyFont="1" applyBorder="1"/>
    <xf numFmtId="0" fontId="6" fillId="5" borderId="40" xfId="0" applyFont="1" applyFill="1" applyBorder="1" applyAlignment="1">
      <alignment horizontal="center" vertical="center" wrapText="1"/>
    </xf>
    <xf numFmtId="0" fontId="11" fillId="0" borderId="40" xfId="0" applyFont="1" applyBorder="1" applyAlignment="1">
      <alignment horizontal="left" vertical="center" wrapText="1"/>
    </xf>
    <xf numFmtId="0" fontId="7" fillId="0" borderId="40" xfId="0" applyFont="1" applyBorder="1" applyAlignment="1">
      <alignment horizontal="left" vertical="center" wrapText="1"/>
    </xf>
    <xf numFmtId="0" fontId="7" fillId="0" borderId="44" xfId="0" applyFont="1" applyBorder="1" applyAlignment="1">
      <alignment horizontal="left" vertical="center" wrapText="1"/>
    </xf>
    <xf numFmtId="0" fontId="3" fillId="0" borderId="57" xfId="0" applyFont="1" applyBorder="1"/>
    <xf numFmtId="0" fontId="11" fillId="0" borderId="18" xfId="0" applyFont="1" applyBorder="1" applyAlignment="1">
      <alignment horizontal="left" vertical="center" wrapText="1"/>
    </xf>
    <xf numFmtId="0" fontId="3" fillId="0" borderId="51" xfId="0" applyFont="1" applyBorder="1"/>
    <xf numFmtId="0" fontId="3" fillId="0" borderId="55" xfId="0" applyFont="1" applyBorder="1"/>
    <xf numFmtId="0" fontId="11" fillId="0" borderId="50" xfId="0" applyFont="1" applyBorder="1" applyAlignment="1">
      <alignment horizontal="left" vertical="center" wrapText="1"/>
    </xf>
    <xf numFmtId="0" fontId="3" fillId="0" borderId="52" xfId="0" applyFont="1" applyBorder="1"/>
    <xf numFmtId="0" fontId="3" fillId="0" borderId="56" xfId="0" applyFont="1" applyBorder="1"/>
    <xf numFmtId="0" fontId="3" fillId="0" borderId="53" xfId="0" applyFont="1" applyBorder="1"/>
    <xf numFmtId="0" fontId="6" fillId="4" borderId="44" xfId="0" applyFont="1" applyFill="1" applyBorder="1" applyAlignment="1">
      <alignment horizontal="center" vertical="center" wrapText="1"/>
    </xf>
    <xf numFmtId="0" fontId="6" fillId="7" borderId="5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0" fillId="0" borderId="0" xfId="0" applyFont="1"/>
    <xf numFmtId="0" fontId="6" fillId="6" borderId="36" xfId="0" applyFont="1" applyFill="1" applyBorder="1" applyAlignment="1">
      <alignment horizontal="center" vertical="center" wrapText="1"/>
    </xf>
    <xf numFmtId="0" fontId="12" fillId="2" borderId="36" xfId="0" applyFont="1" applyFill="1" applyBorder="1" applyAlignment="1">
      <alignment horizontal="center"/>
    </xf>
    <xf numFmtId="0" fontId="6" fillId="4" borderId="40"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2" fillId="0" borderId="0" xfId="0" applyFont="1" applyAlignment="1">
      <alignment horizontal="center" vertical="center" wrapText="1"/>
    </xf>
    <xf numFmtId="0" fontId="2" fillId="4" borderId="62"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3" fillId="0" borderId="71" xfId="0" applyFont="1" applyBorder="1"/>
    <xf numFmtId="0" fontId="6" fillId="6" borderId="33" xfId="0" applyFont="1" applyFill="1" applyBorder="1" applyAlignment="1">
      <alignment horizontal="center" vertical="center" wrapText="1"/>
    </xf>
    <xf numFmtId="0" fontId="3" fillId="0" borderId="69" xfId="0" applyFont="1" applyBorder="1"/>
    <xf numFmtId="0" fontId="2" fillId="4" borderId="75" xfId="0" applyFont="1" applyFill="1" applyBorder="1" applyAlignment="1">
      <alignment horizontal="center" vertical="center" wrapText="1"/>
    </xf>
    <xf numFmtId="0" fontId="3" fillId="0" borderId="76" xfId="0" applyFont="1" applyBorder="1"/>
    <xf numFmtId="0" fontId="3" fillId="0" borderId="77" xfId="0" applyFont="1" applyBorder="1"/>
    <xf numFmtId="0" fontId="3" fillId="0" borderId="4" xfId="0" applyFont="1" applyBorder="1"/>
    <xf numFmtId="0" fontId="16" fillId="0" borderId="36" xfId="0" applyFont="1" applyBorder="1" applyAlignment="1">
      <alignment horizontal="left" vertical="center"/>
    </xf>
    <xf numFmtId="0" fontId="16" fillId="0" borderId="48" xfId="0" applyFont="1" applyBorder="1" applyAlignment="1">
      <alignment horizontal="left" vertical="center"/>
    </xf>
    <xf numFmtId="0" fontId="3" fillId="0" borderId="78" xfId="0" applyFont="1" applyBorder="1"/>
    <xf numFmtId="0" fontId="17" fillId="0" borderId="48" xfId="0" applyFont="1" applyBorder="1" applyAlignment="1">
      <alignment horizontal="left" vertical="center"/>
    </xf>
    <xf numFmtId="0" fontId="16" fillId="0" borderId="79" xfId="0" applyFont="1" applyBorder="1" applyAlignment="1">
      <alignment horizontal="left" vertical="center"/>
    </xf>
    <xf numFmtId="0" fontId="3" fillId="0" borderId="80" xfId="0" applyFont="1" applyBorder="1"/>
    <xf numFmtId="0" fontId="23" fillId="0" borderId="0" xfId="0" applyFont="1" applyAlignment="1">
      <alignment horizontal="center" vertical="center"/>
    </xf>
    <xf numFmtId="0" fontId="23" fillId="0" borderId="82" xfId="0" applyFont="1" applyBorder="1" applyAlignment="1">
      <alignment horizontal="center" vertical="center"/>
    </xf>
    <xf numFmtId="0" fontId="3" fillId="0" borderId="82" xfId="0" applyFont="1" applyBorder="1"/>
    <xf numFmtId="0" fontId="23" fillId="0" borderId="36" xfId="0" applyFont="1" applyBorder="1" applyAlignment="1">
      <alignment horizontal="center" vertical="center"/>
    </xf>
    <xf numFmtId="0" fontId="1" fillId="0" borderId="4" xfId="0" applyFont="1" applyBorder="1" applyAlignment="1">
      <alignment horizontal="center"/>
    </xf>
    <xf numFmtId="0" fontId="1" fillId="0" borderId="0" xfId="0" applyFont="1" applyAlignment="1">
      <alignment horizontal="center"/>
    </xf>
    <xf numFmtId="0" fontId="0" fillId="0" borderId="33" xfId="0" applyFont="1" applyBorder="1" applyAlignment="1">
      <alignment horizontal="center"/>
    </xf>
    <xf numFmtId="0" fontId="16" fillId="0" borderId="33" xfId="0" applyFont="1" applyBorder="1" applyAlignment="1">
      <alignment horizontal="center" vertical="center" wrapText="1"/>
    </xf>
    <xf numFmtId="0" fontId="3" fillId="0" borderId="83" xfId="0" applyFont="1" applyBorder="1"/>
    <xf numFmtId="0" fontId="3" fillId="0" borderId="75" xfId="0" applyFont="1" applyBorder="1"/>
    <xf numFmtId="0" fontId="18" fillId="0" borderId="72"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42" xfId="0" applyFont="1" applyBorder="1" applyAlignment="1">
      <alignment horizontal="center" vertical="center" wrapText="1"/>
    </xf>
    <xf numFmtId="0" fontId="9" fillId="0" borderId="42" xfId="0" applyFont="1" applyBorder="1" applyAlignment="1">
      <alignment horizontal="center" vertical="center" wrapText="1"/>
    </xf>
    <xf numFmtId="0" fontId="9" fillId="4" borderId="28" xfId="0" applyFont="1" applyFill="1" applyBorder="1" applyAlignment="1">
      <alignment vertical="center" wrapText="1"/>
    </xf>
    <xf numFmtId="0" fontId="38" fillId="0" borderId="28" xfId="0" applyFont="1" applyBorder="1" applyAlignment="1">
      <alignment vertical="center" wrapText="1"/>
    </xf>
    <xf numFmtId="0" fontId="9" fillId="5" borderId="13" xfId="0" applyFont="1" applyFill="1" applyBorder="1" applyAlignment="1">
      <alignment horizontal="left" vertical="center" wrapText="1"/>
    </xf>
    <xf numFmtId="0" fontId="9" fillId="5" borderId="28" xfId="0" applyFont="1" applyFill="1" applyBorder="1" applyAlignment="1">
      <alignment horizontal="center" vertical="center"/>
    </xf>
    <xf numFmtId="0" fontId="9" fillId="5" borderId="28" xfId="0" applyFont="1" applyFill="1" applyBorder="1" applyAlignment="1">
      <alignment horizontal="center" vertical="center" wrapText="1"/>
    </xf>
    <xf numFmtId="0" fontId="0" fillId="5" borderId="28" xfId="0" applyFont="1" applyFill="1" applyBorder="1" applyAlignment="1">
      <alignment vertical="center" wrapText="1"/>
    </xf>
    <xf numFmtId="0" fontId="39" fillId="5" borderId="50" xfId="0" applyFont="1" applyFill="1" applyBorder="1" applyAlignment="1">
      <alignment vertical="center" wrapText="1"/>
    </xf>
    <xf numFmtId="0" fontId="9" fillId="5" borderId="84"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50" xfId="0" applyFont="1" applyFill="1" applyBorder="1" applyAlignment="1">
      <alignment horizontal="left" vertical="center" wrapText="1"/>
    </xf>
    <xf numFmtId="0" fontId="39" fillId="5" borderId="81" xfId="0" applyFont="1" applyFill="1" applyBorder="1" applyAlignment="1">
      <alignment vertical="center" wrapText="1"/>
    </xf>
    <xf numFmtId="0" fontId="9" fillId="4" borderId="50"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0" borderId="63" xfId="0" applyFont="1" applyBorder="1" applyAlignment="1">
      <alignment vertical="center" wrapText="1"/>
    </xf>
    <xf numFmtId="0" fontId="39" fillId="0" borderId="28" xfId="0" applyFont="1" applyBorder="1" applyAlignment="1">
      <alignment vertical="center" wrapText="1"/>
    </xf>
    <xf numFmtId="0" fontId="39" fillId="5" borderId="28" xfId="0" applyFont="1" applyFill="1" applyBorder="1" applyAlignment="1">
      <alignment vertical="center" wrapText="1"/>
    </xf>
    <xf numFmtId="0" fontId="39" fillId="0" borderId="0" xfId="0" applyFont="1" applyAlignment="1">
      <alignment vertical="center" wrapText="1"/>
    </xf>
    <xf numFmtId="0" fontId="9" fillId="5" borderId="28" xfId="0" applyFont="1" applyFill="1" applyBorder="1" applyAlignment="1">
      <alignment horizontal="left" vertical="center" wrapText="1"/>
    </xf>
    <xf numFmtId="0" fontId="9" fillId="5" borderId="28" xfId="0" quotePrefix="1" applyFont="1" applyFill="1" applyBorder="1" applyAlignment="1">
      <alignment horizontal="left" vertical="center" wrapText="1"/>
    </xf>
    <xf numFmtId="0" fontId="0" fillId="5" borderId="28" xfId="0" applyFont="1" applyFill="1" applyBorder="1" applyAlignment="1">
      <alignment horizontal="left" vertical="center" wrapText="1"/>
    </xf>
    <xf numFmtId="0" fontId="0" fillId="0" borderId="28" xfId="0" applyFont="1" applyBorder="1" applyAlignment="1">
      <alignment horizontal="left" vertical="center" wrapText="1"/>
    </xf>
    <xf numFmtId="0" fontId="9" fillId="0" borderId="15" xfId="0" applyFont="1" applyBorder="1" applyAlignment="1">
      <alignment vertical="center" wrapText="1"/>
    </xf>
    <xf numFmtId="0" fontId="9" fillId="0" borderId="85" xfId="0" applyFont="1" applyBorder="1" applyAlignment="1">
      <alignment vertical="center" wrapText="1"/>
    </xf>
    <xf numFmtId="0" fontId="0" fillId="0" borderId="28" xfId="0" applyFont="1" applyBorder="1" applyAlignment="1">
      <alignment horizontal="center" vertical="center" wrapText="1"/>
    </xf>
    <xf numFmtId="0" fontId="9" fillId="0" borderId="63" xfId="0" applyFont="1" applyBorder="1" applyAlignment="1">
      <alignment horizontal="left" vertical="center" wrapText="1"/>
    </xf>
    <xf numFmtId="0" fontId="9" fillId="0" borderId="63" xfId="0" applyFont="1" applyBorder="1" applyAlignment="1">
      <alignment horizontal="center" vertical="center" wrapText="1"/>
    </xf>
    <xf numFmtId="0" fontId="9" fillId="0" borderId="41" xfId="0" applyFont="1" applyBorder="1" applyAlignment="1">
      <alignment horizontal="center" vertical="center" wrapText="1"/>
    </xf>
    <xf numFmtId="0" fontId="39" fillId="0" borderId="50" xfId="0" applyFont="1" applyBorder="1" applyAlignment="1">
      <alignment vertical="center" wrapText="1"/>
    </xf>
    <xf numFmtId="0" fontId="9" fillId="0" borderId="84" xfId="0" applyFont="1" applyBorder="1" applyAlignment="1">
      <alignment horizontal="center" vertical="center" wrapText="1"/>
    </xf>
    <xf numFmtId="0" fontId="40" fillId="0" borderId="28" xfId="0" applyFont="1" applyBorder="1" applyAlignment="1">
      <alignment vertical="center" wrapText="1"/>
    </xf>
    <xf numFmtId="0" fontId="42" fillId="0" borderId="28" xfId="0" applyFont="1" applyBorder="1" applyAlignment="1">
      <alignment vertical="center" wrapText="1"/>
    </xf>
    <xf numFmtId="0" fontId="39" fillId="0" borderId="28" xfId="0" applyFont="1" applyBorder="1" applyAlignment="1">
      <alignment vertical="center"/>
    </xf>
    <xf numFmtId="0" fontId="1" fillId="0" borderId="28" xfId="0" applyFont="1" applyBorder="1" applyAlignment="1">
      <alignment vertical="center" wrapText="1"/>
    </xf>
    <xf numFmtId="0" fontId="9" fillId="0" borderId="50" xfId="0" applyFont="1" applyBorder="1" applyAlignment="1">
      <alignment horizontal="center" vertical="center"/>
    </xf>
    <xf numFmtId="0" fontId="9" fillId="0" borderId="74" xfId="0" applyFont="1" applyBorder="1" applyAlignment="1">
      <alignment horizontal="center" vertical="center" wrapText="1"/>
    </xf>
    <xf numFmtId="0" fontId="9" fillId="0" borderId="84" xfId="0" applyFont="1" applyBorder="1" applyAlignment="1">
      <alignment horizontal="left" vertical="center" wrapText="1"/>
    </xf>
    <xf numFmtId="0" fontId="38" fillId="5" borderId="28" xfId="0" applyFont="1" applyFill="1" applyBorder="1" applyAlignment="1">
      <alignment vertical="center" wrapText="1"/>
    </xf>
    <xf numFmtId="0" fontId="39" fillId="0" borderId="28" xfId="0" applyFont="1" applyBorder="1" applyAlignment="1">
      <alignment horizontal="center" vertical="center" wrapText="1"/>
    </xf>
    <xf numFmtId="0" fontId="45" fillId="0" borderId="28" xfId="0" applyFont="1" applyBorder="1" applyAlignment="1">
      <alignment vertical="center" wrapText="1"/>
    </xf>
    <xf numFmtId="0" fontId="9" fillId="0" borderId="61" xfId="0" applyFont="1" applyBorder="1" applyAlignment="1">
      <alignment horizontal="center" vertical="center" wrapText="1"/>
    </xf>
    <xf numFmtId="0" fontId="9" fillId="0" borderId="52" xfId="0" applyFont="1" applyBorder="1" applyAlignment="1">
      <alignment horizontal="left" vertical="center" wrapText="1"/>
    </xf>
    <xf numFmtId="0" fontId="9" fillId="0" borderId="52" xfId="0" applyFont="1" applyBorder="1" applyAlignment="1">
      <alignment horizontal="center" vertical="center" wrapText="1"/>
    </xf>
    <xf numFmtId="0" fontId="0" fillId="0" borderId="28" xfId="0" applyFont="1" applyBorder="1" applyAlignment="1">
      <alignment vertical="center" wrapText="1"/>
    </xf>
    <xf numFmtId="0" fontId="46" fillId="0" borderId="28" xfId="0" applyFont="1" applyBorder="1" applyAlignment="1">
      <alignment horizontal="center" vertical="center" wrapText="1"/>
    </xf>
    <xf numFmtId="0" fontId="9" fillId="0" borderId="50" xfId="0" applyFont="1" applyBorder="1" applyAlignment="1">
      <alignment vertical="center" wrapText="1"/>
    </xf>
    <xf numFmtId="0" fontId="40" fillId="0" borderId="63" xfId="0" applyFont="1" applyBorder="1" applyAlignment="1">
      <alignment horizontal="left" vertical="center" wrapText="1"/>
    </xf>
    <xf numFmtId="0" fontId="37" fillId="0" borderId="28" xfId="0" applyFont="1" applyBorder="1" applyAlignment="1">
      <alignment horizontal="center" vertical="center" wrapText="1"/>
    </xf>
    <xf numFmtId="0" fontId="37" fillId="0" borderId="28" xfId="0" applyFont="1" applyBorder="1" applyAlignment="1">
      <alignment horizontal="left" vertical="center" wrapText="1"/>
    </xf>
    <xf numFmtId="0" fontId="45" fillId="0" borderId="28" xfId="0" applyFont="1" applyBorder="1" applyAlignment="1">
      <alignment horizontal="left" vertical="center" wrapText="1"/>
    </xf>
    <xf numFmtId="0" fontId="37" fillId="0" borderId="28" xfId="0" applyFont="1" applyBorder="1" applyAlignment="1">
      <alignment vertical="center" wrapText="1"/>
    </xf>
    <xf numFmtId="0" fontId="0" fillId="4" borderId="28" xfId="0" applyFont="1" applyFill="1" applyBorder="1" applyAlignment="1">
      <alignment horizontal="left" vertical="center" wrapText="1"/>
    </xf>
    <xf numFmtId="0" fontId="40" fillId="4" borderId="28" xfId="0" applyFont="1" applyFill="1" applyBorder="1" applyAlignment="1">
      <alignment horizontal="left" vertical="center" wrapText="1"/>
    </xf>
    <xf numFmtId="0" fontId="9" fillId="8" borderId="50" xfId="0" applyFont="1" applyFill="1" applyBorder="1" applyAlignment="1">
      <alignment horizontal="center" vertical="center" wrapText="1"/>
    </xf>
    <xf numFmtId="0" fontId="9" fillId="8" borderId="50" xfId="0" applyFont="1" applyFill="1" applyBorder="1" applyAlignment="1">
      <alignment horizontal="left" vertical="center" wrapText="1"/>
    </xf>
    <xf numFmtId="0" fontId="40" fillId="4" borderId="50" xfId="0" applyFont="1" applyFill="1" applyBorder="1" applyAlignment="1">
      <alignment horizontal="left" vertical="center" wrapText="1"/>
    </xf>
    <xf numFmtId="0" fontId="9" fillId="4" borderId="28" xfId="0" applyFont="1" applyFill="1" applyBorder="1" applyAlignment="1">
      <alignment horizontal="center" vertical="center"/>
    </xf>
    <xf numFmtId="0" fontId="9" fillId="4" borderId="63" xfId="0" applyFont="1" applyFill="1" applyBorder="1" applyAlignment="1">
      <alignment horizontal="left" vertical="center" wrapText="1"/>
    </xf>
    <xf numFmtId="0" fontId="37" fillId="0" borderId="28" xfId="0" applyFont="1" applyBorder="1" applyAlignment="1">
      <alignment horizontal="center" vertical="center"/>
    </xf>
    <xf numFmtId="0" fontId="45" fillId="5" borderId="28" xfId="0" applyFont="1" applyFill="1" applyBorder="1" applyAlignment="1">
      <alignment vertical="center" wrapText="1"/>
    </xf>
    <xf numFmtId="0" fontId="37" fillId="8" borderId="28" xfId="0" applyFont="1" applyFill="1" applyBorder="1" applyAlignment="1">
      <alignment horizontal="center" vertical="center" wrapText="1"/>
    </xf>
    <xf numFmtId="0" fontId="37" fillId="8" borderId="28" xfId="0" applyFont="1" applyFill="1" applyBorder="1" applyAlignment="1">
      <alignment vertical="center" wrapText="1"/>
    </xf>
    <xf numFmtId="0" fontId="37" fillId="0" borderId="28" xfId="0" applyFont="1" applyBorder="1" applyAlignment="1">
      <alignment horizontal="center" wrapText="1"/>
    </xf>
    <xf numFmtId="0" fontId="37" fillId="8" borderId="28" xfId="0" applyFont="1" applyFill="1" applyBorder="1" applyAlignment="1">
      <alignment horizontal="center" wrapText="1"/>
    </xf>
    <xf numFmtId="0" fontId="2" fillId="0" borderId="42" xfId="0" applyFont="1" applyBorder="1" applyAlignment="1">
      <alignment horizontal="center"/>
    </xf>
    <xf numFmtId="0" fontId="22" fillId="0" borderId="42" xfId="0" applyFont="1" applyBorder="1" applyAlignment="1">
      <alignment horizontal="center" vertical="center" wrapText="1"/>
    </xf>
    <xf numFmtId="49" fontId="21" fillId="0" borderId="42" xfId="0" applyNumberFormat="1" applyFont="1" applyBorder="1" applyAlignment="1">
      <alignment horizontal="center" vertical="center" wrapText="1"/>
    </xf>
    <xf numFmtId="0" fontId="9" fillId="0" borderId="42" xfId="0" applyFont="1" applyBorder="1" applyAlignment="1">
      <alignment horizontal="center" vertical="center" wrapText="1"/>
    </xf>
  </cellXfs>
  <cellStyles count="1">
    <cellStyle name="Normal" xfId="0" builtinId="0"/>
  </cellStyles>
  <dxfs count="24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0</xdr:rowOff>
    </xdr:from>
    <xdr:ext cx="0" cy="4953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200025</xdr:colOff>
      <xdr:row>0</xdr:row>
      <xdr:rowOff>57150</xdr:rowOff>
    </xdr:from>
    <xdr:ext cx="2809875" cy="1114425"/>
    <xdr:pic>
      <xdr:nvPicPr>
        <xdr:cNvPr id="2" name="image1.png"/>
        <xdr:cNvPicPr preferRelativeResize="0"/>
      </xdr:nvPicPr>
      <xdr:blipFill>
        <a:blip xmlns:r="http://schemas.openxmlformats.org/officeDocument/2006/relationships" r:embed="rId1" cstate="print"/>
        <a:stretch>
          <a:fillRect/>
        </a:stretch>
      </xdr:blipFill>
      <xdr:spPr>
        <a:xfrm>
          <a:off x="200025" y="57150"/>
          <a:ext cx="2809875" cy="11144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4</xdr:col>
      <xdr:colOff>466725</xdr:colOff>
      <xdr:row>1</xdr:row>
      <xdr:rowOff>228600</xdr:rowOff>
    </xdr:from>
    <xdr:ext cx="2276475" cy="3971925"/>
    <xdr:sp macro="" textlink="">
      <xdr:nvSpPr>
        <xdr:cNvPr id="8" name="Shape 8"/>
        <xdr:cNvSpPr/>
      </xdr:nvSpPr>
      <xdr:spPr>
        <a:xfrm>
          <a:off x="4226813" y="1813088"/>
          <a:ext cx="2238375" cy="39338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600075</xdr:colOff>
      <xdr:row>2</xdr:row>
      <xdr:rowOff>533400</xdr:rowOff>
    </xdr:from>
    <xdr:ext cx="2152650" cy="2505075"/>
    <xdr:sp macro="" textlink="">
      <xdr:nvSpPr>
        <xdr:cNvPr id="9" name="Shape 9"/>
        <xdr:cNvSpPr txBox="1"/>
      </xdr:nvSpPr>
      <xdr:spPr>
        <a:xfrm>
          <a:off x="4274438" y="2532225"/>
          <a:ext cx="2143125" cy="2495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1352550" cy="647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66675</xdr:rowOff>
    </xdr:from>
    <xdr:ext cx="1876425" cy="8096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16</xdr:row>
      <xdr:rowOff>0</xdr:rowOff>
    </xdr:from>
    <xdr:ext cx="18135600" cy="39538275"/>
    <xdr:grpSp>
      <xdr:nvGrpSpPr>
        <xdr:cNvPr id="2" name="Shape 2"/>
        <xdr:cNvGrpSpPr/>
      </xdr:nvGrpSpPr>
      <xdr:grpSpPr>
        <a:xfrm>
          <a:off x="0" y="0"/>
          <a:ext cx="10692000" cy="7560000"/>
          <a:chOff x="0" y="0"/>
          <a:chExt cx="10692000" cy="7560000"/>
        </a:xfrm>
      </xdr:grpSpPr>
      <xdr:grpSp>
        <xdr:nvGrpSpPr>
          <xdr:cNvPr id="3" name="Shape 3"/>
          <xdr:cNvGrpSpPr/>
        </xdr:nvGrpSpPr>
        <xdr:grpSpPr>
          <a:xfrm>
            <a:off x="0" y="0"/>
            <a:ext cx="10692000" cy="7560000"/>
            <a:chOff x="0" y="0"/>
            <a:chExt cx="10692000" cy="7560000"/>
          </a:xfrm>
        </xdr:grpSpPr>
        <xdr:sp macro="" textlink="">
          <xdr:nvSpPr>
            <xdr:cNvPr id="4" name="Shape 4"/>
            <xdr:cNvSpPr/>
          </xdr:nvSpPr>
          <xdr:spPr>
            <a:xfrm>
              <a:off x="0" y="0"/>
              <a:ext cx="106920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xdr:cNvGrpSpPr/>
          </xdr:nvGrpSpPr>
          <xdr:grpSpPr>
            <a:xfrm>
              <a:off x="0" y="0"/>
              <a:ext cx="10692000" cy="7560000"/>
              <a:chOff x="95250" y="9010650"/>
              <a:chExt cx="13944600" cy="40671750"/>
            </a:xfrm>
          </xdr:grpSpPr>
          <xdr:sp macro="" textlink="">
            <xdr:nvSpPr>
              <xdr:cNvPr id="6" name="Shape 6"/>
              <xdr:cNvSpPr/>
            </xdr:nvSpPr>
            <xdr:spPr>
              <a:xfrm>
                <a:off x="95250" y="9010650"/>
                <a:ext cx="13944600" cy="40671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7" name="Shape 7"/>
              <xdr:cNvPicPr preferRelativeResize="0"/>
            </xdr:nvPicPr>
            <xdr:blipFill rotWithShape="1">
              <a:blip xmlns:r="http://schemas.openxmlformats.org/officeDocument/2006/relationships" r:embed="rId1">
                <a:alphaModFix/>
              </a:blip>
              <a:srcRect l="1006" t="469" r="543"/>
              <a:stretch/>
            </xdr:blipFill>
            <xdr:spPr>
              <a:xfrm>
                <a:off x="95250" y="29386713"/>
                <a:ext cx="13868400" cy="20295686"/>
              </a:xfrm>
              <a:prstGeom prst="rect">
                <a:avLst/>
              </a:prstGeom>
              <a:noFill/>
              <a:ln>
                <a:noFill/>
              </a:ln>
            </xdr:spPr>
          </xdr:pic>
        </xdr:grpSp>
      </xdr:grpSp>
    </xdr:grpSp>
    <xdr:clientData fLocksWithSheet="0"/>
  </xdr:oneCellAnchor>
  <xdr:oneCellAnchor>
    <xdr:from>
      <xdr:col>0</xdr:col>
      <xdr:colOff>47625</xdr:colOff>
      <xdr:row>0</xdr:row>
      <xdr:rowOff>85725</xdr:rowOff>
    </xdr:from>
    <xdr:ext cx="1828800" cy="800100"/>
    <xdr:pic>
      <xdr:nvPicPr>
        <xdr:cNvPr id="8"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66675</xdr:rowOff>
    </xdr:from>
    <xdr:ext cx="1828800" cy="8477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76200</xdr:rowOff>
    </xdr:from>
    <xdr:ext cx="1857375" cy="8477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95250</xdr:rowOff>
    </xdr:from>
    <xdr:ext cx="1866900"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95250</xdr:colOff>
      <xdr:row>0</xdr:row>
      <xdr:rowOff>66675</xdr:rowOff>
    </xdr:from>
    <xdr:ext cx="2314575"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57150</xdr:rowOff>
    </xdr:from>
    <xdr:ext cx="2114550" cy="771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20RIESGOS%20GESTI&#211;N%20SGI..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GI-F006 Mapa de Riesgos"/>
      <sheetName val="Hoja1"/>
      <sheetName val="MapadeCalor"/>
      <sheetName val="Instr. Mapa Riesgos"/>
      <sheetName val="Parámetros"/>
    </sheetNames>
    <sheetDataSet>
      <sheetData sheetId="0"/>
      <sheetData sheetId="1"/>
      <sheetData sheetId="2">
        <row r="2">
          <cell r="B2">
            <v>5</v>
          </cell>
          <cell r="C2" t="str">
            <v>ALTO</v>
          </cell>
          <cell r="D2" t="str">
            <v>ALTO</v>
          </cell>
          <cell r="E2" t="str">
            <v>MUY ALTO</v>
          </cell>
          <cell r="F2" t="str">
            <v>MUY ALTO</v>
          </cell>
          <cell r="G2" t="str">
            <v>MUY ALTO</v>
          </cell>
        </row>
        <row r="3">
          <cell r="B3">
            <v>4</v>
          </cell>
          <cell r="C3" t="str">
            <v>MEDIO</v>
          </cell>
          <cell r="D3" t="str">
            <v>ALTO</v>
          </cell>
          <cell r="E3" t="str">
            <v>ALTO</v>
          </cell>
          <cell r="F3" t="str">
            <v>MUY ALTO</v>
          </cell>
          <cell r="G3" t="str">
            <v>MUY ALTO</v>
          </cell>
        </row>
        <row r="4">
          <cell r="B4">
            <v>3</v>
          </cell>
          <cell r="C4" t="str">
            <v>BAJO</v>
          </cell>
          <cell r="D4" t="str">
            <v>MEDIO</v>
          </cell>
          <cell r="E4" t="str">
            <v>ALTO</v>
          </cell>
          <cell r="F4" t="str">
            <v>MUY ALTO</v>
          </cell>
          <cell r="G4" t="str">
            <v>MUY ALTO</v>
          </cell>
        </row>
        <row r="5">
          <cell r="B5">
            <v>2</v>
          </cell>
          <cell r="C5" t="str">
            <v>BAJO</v>
          </cell>
          <cell r="D5" t="str">
            <v>BAJO</v>
          </cell>
          <cell r="E5" t="str">
            <v>MEDIO</v>
          </cell>
          <cell r="F5" t="str">
            <v>ALTO</v>
          </cell>
          <cell r="G5" t="str">
            <v>ALTO</v>
          </cell>
        </row>
        <row r="6">
          <cell r="B6">
            <v>1</v>
          </cell>
          <cell r="C6" t="str">
            <v>BAJO</v>
          </cell>
          <cell r="D6" t="str">
            <v>BAJO</v>
          </cell>
          <cell r="E6" t="str">
            <v>BAJO</v>
          </cell>
          <cell r="F6" t="str">
            <v>MEDIO</v>
          </cell>
          <cell r="G6" t="str">
            <v>ALTO</v>
          </cell>
        </row>
      </sheetData>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cutt.ly/5hrqlahMemorando:%2020202020011203" TargetMode="External"/><Relationship Id="rId2" Type="http://schemas.openxmlformats.org/officeDocument/2006/relationships/hyperlink" Target="https://cutt.ly/3hwKjvV" TargetMode="External"/><Relationship Id="rId1" Type="http://schemas.openxmlformats.org/officeDocument/2006/relationships/hyperlink" Target="https://cutt.ly/khwKluj" TargetMode="External"/><Relationship Id="rId5" Type="http://schemas.openxmlformats.org/officeDocument/2006/relationships/drawing" Target="../drawings/drawing9.xml"/><Relationship Id="rId4" Type="http://schemas.openxmlformats.org/officeDocument/2006/relationships/hyperlink" Target="https://cutt.ly/UheOeL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rive.google.com/drive/u/0/folders/1HQoK1YtlCuaNPi8N8ThVsH77JdxlpNV8" TargetMode="External"/><Relationship Id="rId13" Type="http://schemas.openxmlformats.org/officeDocument/2006/relationships/hyperlink" Target="https://drive.google.com/drive/u/0/folders/1HQoK1YtlCuaNPi8N8ThVsH77JdxlpNV8" TargetMode="External"/><Relationship Id="rId3" Type="http://schemas.openxmlformats.org/officeDocument/2006/relationships/hyperlink" Target="https://drive.google.com/file/d/1e6nORHPkAZy8gRUMhToaifk3kgLBDg9b/view?usp=sharing" TargetMode="External"/><Relationship Id="rId7" Type="http://schemas.openxmlformats.org/officeDocument/2006/relationships/hyperlink" Target="https://drive.google.com/drive/u/0/folders/1HQoK1YtlCuaNPi8N8ThVsH77JdxlpNV8" TargetMode="External"/><Relationship Id="rId12" Type="http://schemas.openxmlformats.org/officeDocument/2006/relationships/hyperlink" Target="https://docs.google.com/spreadsheets/d/1IZGAHjPX28plKhfNAalFB-gr6AafMyFGDQMlh3pr1NY/edit?usp=drive_web&amp;ouid=102608422029062426999" TargetMode="External"/><Relationship Id="rId17" Type="http://schemas.openxmlformats.org/officeDocument/2006/relationships/comments" Target="../comments3.xml"/><Relationship Id="rId2" Type="http://schemas.openxmlformats.org/officeDocument/2006/relationships/hyperlink" Target="https://drive.google.com/drive/u/0/folders/1HQoK1YtlCuaNPi8N8ThVsH77JdxlpNV8" TargetMode="External"/><Relationship Id="rId16" Type="http://schemas.openxmlformats.org/officeDocument/2006/relationships/vmlDrawing" Target="../drawings/vmlDrawing3.vml"/><Relationship Id="rId1" Type="http://schemas.openxmlformats.org/officeDocument/2006/relationships/hyperlink" Target="https://drive.google.com/drive/u/1/folders/1IfS_gFkVPEUHlMjvDLBu_LSyhOq59cry" TargetMode="External"/><Relationship Id="rId6" Type="http://schemas.openxmlformats.org/officeDocument/2006/relationships/hyperlink" Target="https://drive.google.com/drive/u/0/folders/1HQoK1YtlCuaNPi8N8ThVsH77JdxlpNV8" TargetMode="External"/><Relationship Id="rId11" Type="http://schemas.openxmlformats.org/officeDocument/2006/relationships/hyperlink" Target="https://docs.google.com/spreadsheets/d/1IZGAHjPX28plKhfNAalFB-gr6AafMyFGDQMlh3pr1NY/edit?usp=drive_web&amp;ouid=102608422029062426999" TargetMode="External"/><Relationship Id="rId5" Type="http://schemas.openxmlformats.org/officeDocument/2006/relationships/hyperlink" Target="https://drive.google.com/drive/u/0/folders/1HQoK1YtlCuaNPi8N8ThVsH77JdxlpNV8" TargetMode="External"/><Relationship Id="rId15" Type="http://schemas.openxmlformats.org/officeDocument/2006/relationships/drawing" Target="../drawings/drawing10.xml"/><Relationship Id="rId10" Type="http://schemas.openxmlformats.org/officeDocument/2006/relationships/hyperlink" Target="https://docs.google.com/spreadsheets/d/19ncc1G-diYoyigGbCh94ZvEkMmDUDyQH/edit?rtpof=true" TargetMode="External"/><Relationship Id="rId4" Type="http://schemas.openxmlformats.org/officeDocument/2006/relationships/hyperlink" Target="https://bit.ly/31J0Tml" TargetMode="External"/><Relationship Id="rId9" Type="http://schemas.openxmlformats.org/officeDocument/2006/relationships/hyperlink" Target="https://drive.google.com/drive/folders/163wuxqiG1H9KgFJXzJMzhj8qd4B8WtGR?usp=sharing" TargetMode="External"/><Relationship Id="rId14" Type="http://schemas.openxmlformats.org/officeDocument/2006/relationships/hyperlink" Target="https://drive.google.com/drive/u/1/folders/1IfS_gFkVPEUHlMjvDLBu_LSyhOq59cry"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n9.cl/2zi0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2.625" defaultRowHeight="15" customHeight="1" x14ac:dyDescent="0.2"/>
  <cols>
    <col min="1" max="1" width="2.25" customWidth="1"/>
    <col min="2" max="2" width="5" customWidth="1"/>
    <col min="3" max="3" width="88.125" customWidth="1"/>
    <col min="4" max="4" width="4.125" customWidth="1"/>
    <col min="5" max="5" width="44" customWidth="1"/>
    <col min="6" max="6" width="9.375" customWidth="1"/>
  </cols>
  <sheetData>
    <row r="1" spans="1:5" x14ac:dyDescent="0.25">
      <c r="A1" s="1"/>
      <c r="B1" s="221" t="s">
        <v>0</v>
      </c>
      <c r="C1" s="222"/>
      <c r="D1" s="222"/>
      <c r="E1" s="223"/>
    </row>
    <row r="2" spans="1:5" x14ac:dyDescent="0.25">
      <c r="A2" s="1"/>
      <c r="B2" s="224" t="s">
        <v>1</v>
      </c>
      <c r="C2" s="225"/>
      <c r="D2" s="225"/>
      <c r="E2" s="226"/>
    </row>
    <row r="3" spans="1:5" x14ac:dyDescent="0.25">
      <c r="A3" s="1"/>
      <c r="B3" s="224" t="s">
        <v>2</v>
      </c>
      <c r="C3" s="225"/>
      <c r="D3" s="225"/>
      <c r="E3" s="226"/>
    </row>
    <row r="4" spans="1:5" x14ac:dyDescent="0.25">
      <c r="A4" s="1"/>
      <c r="B4" s="224" t="s">
        <v>3</v>
      </c>
      <c r="C4" s="225"/>
      <c r="D4" s="225"/>
      <c r="E4" s="226"/>
    </row>
    <row r="5" spans="1:5" x14ac:dyDescent="0.25">
      <c r="A5" s="1"/>
      <c r="B5" s="227" t="s">
        <v>4</v>
      </c>
      <c r="C5" s="225"/>
      <c r="D5" s="225"/>
      <c r="E5" s="226"/>
    </row>
    <row r="6" spans="1:5" x14ac:dyDescent="0.25">
      <c r="A6" s="1"/>
      <c r="B6" s="2"/>
      <c r="C6" s="228"/>
      <c r="D6" s="229"/>
      <c r="E6" s="230"/>
    </row>
    <row r="7" spans="1:5" x14ac:dyDescent="0.25">
      <c r="A7" s="1"/>
      <c r="B7" s="231" t="s">
        <v>5</v>
      </c>
      <c r="C7" s="232"/>
      <c r="D7" s="3"/>
      <c r="E7" s="4"/>
    </row>
    <row r="8" spans="1:5" ht="27" customHeight="1" x14ac:dyDescent="0.25">
      <c r="A8" s="1"/>
      <c r="B8" s="5">
        <v>1</v>
      </c>
      <c r="C8" s="6" t="s">
        <v>6</v>
      </c>
      <c r="D8" s="7"/>
      <c r="E8" s="8"/>
    </row>
    <row r="9" spans="1:5" ht="27" customHeight="1" x14ac:dyDescent="0.25">
      <c r="A9" s="1"/>
      <c r="B9" s="9">
        <v>2</v>
      </c>
      <c r="C9" s="10" t="s">
        <v>7</v>
      </c>
      <c r="D9" s="1"/>
      <c r="E9" s="11"/>
    </row>
    <row r="10" spans="1:5" ht="27" customHeight="1" x14ac:dyDescent="0.25">
      <c r="A10" s="1"/>
      <c r="B10" s="9">
        <v>3</v>
      </c>
      <c r="C10" s="10" t="s">
        <v>8</v>
      </c>
      <c r="D10" s="1"/>
      <c r="E10" s="11"/>
    </row>
    <row r="11" spans="1:5" ht="27" customHeight="1" x14ac:dyDescent="0.25">
      <c r="A11" s="1"/>
      <c r="B11" s="9">
        <v>4</v>
      </c>
      <c r="C11" s="12" t="s">
        <v>9</v>
      </c>
      <c r="D11" s="1"/>
      <c r="E11" s="13" t="s">
        <v>10</v>
      </c>
    </row>
    <row r="12" spans="1:5" ht="27" customHeight="1" x14ac:dyDescent="0.25">
      <c r="A12" s="1"/>
      <c r="B12" s="9">
        <v>5</v>
      </c>
      <c r="C12" s="12" t="s">
        <v>11</v>
      </c>
      <c r="D12" s="1"/>
      <c r="E12" s="233" t="s">
        <v>12</v>
      </c>
    </row>
    <row r="13" spans="1:5" ht="27" customHeight="1" x14ac:dyDescent="0.25">
      <c r="A13" s="1"/>
      <c r="B13" s="9">
        <v>6</v>
      </c>
      <c r="C13" s="10" t="s">
        <v>13</v>
      </c>
      <c r="D13" s="1"/>
      <c r="E13" s="234"/>
    </row>
    <row r="14" spans="1:5" ht="27" customHeight="1" x14ac:dyDescent="0.25">
      <c r="A14" s="1"/>
      <c r="B14" s="14">
        <v>7</v>
      </c>
      <c r="C14" s="15" t="s">
        <v>14</v>
      </c>
      <c r="D14" s="1"/>
      <c r="E14" s="234"/>
    </row>
    <row r="15" spans="1:5" ht="27" customHeight="1" x14ac:dyDescent="0.25">
      <c r="A15" s="1"/>
      <c r="B15" s="16">
        <v>8</v>
      </c>
      <c r="C15" s="17" t="s">
        <v>15</v>
      </c>
      <c r="D15" s="18"/>
      <c r="E15" s="235"/>
    </row>
    <row r="16" spans="1:5" x14ac:dyDescent="0.25">
      <c r="A16" s="1"/>
      <c r="B16" s="1" t="s">
        <v>16</v>
      </c>
      <c r="C16" s="1"/>
      <c r="D16" s="1"/>
      <c r="E16" s="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C6:E6"/>
    <mergeCell ref="B7:C7"/>
    <mergeCell ref="E12:E15"/>
    <mergeCell ref="B1:E1"/>
    <mergeCell ref="B2:E2"/>
    <mergeCell ref="B3:E3"/>
    <mergeCell ref="B4:E4"/>
    <mergeCell ref="B5:E5"/>
  </mergeCells>
  <pageMargins left="0" right="0" top="0" bottom="0" header="0" footer="0"/>
  <pageSetup scale="7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baseColWidth="10" defaultColWidth="12.625" defaultRowHeight="15" customHeight="1" x14ac:dyDescent="0.2"/>
  <cols>
    <col min="1" max="1" width="30" customWidth="1"/>
    <col min="2" max="2" width="5.375" customWidth="1"/>
    <col min="3" max="3" width="33.375" customWidth="1"/>
    <col min="4" max="4" width="26" customWidth="1"/>
    <col min="5" max="5" width="28.5" customWidth="1"/>
    <col min="6" max="6" width="14.375" customWidth="1"/>
    <col min="7" max="7" width="41.75" customWidth="1"/>
    <col min="8" max="8" width="34.5" customWidth="1"/>
  </cols>
  <sheetData>
    <row r="1" spans="1:8" ht="14.25" x14ac:dyDescent="0.2">
      <c r="A1" s="283" t="s">
        <v>0</v>
      </c>
      <c r="B1" s="225"/>
      <c r="C1" s="225"/>
      <c r="D1" s="225"/>
      <c r="E1" s="225"/>
      <c r="F1" s="225"/>
    </row>
    <row r="2" spans="1:8" x14ac:dyDescent="0.2">
      <c r="A2" s="224" t="s">
        <v>39</v>
      </c>
      <c r="B2" s="225"/>
      <c r="C2" s="225"/>
      <c r="D2" s="225"/>
      <c r="E2" s="225"/>
      <c r="F2" s="225"/>
    </row>
    <row r="3" spans="1:8" x14ac:dyDescent="0.2">
      <c r="A3" s="224" t="s">
        <v>2</v>
      </c>
      <c r="B3" s="225"/>
      <c r="C3" s="225"/>
      <c r="D3" s="225"/>
      <c r="E3" s="225"/>
      <c r="F3" s="225"/>
    </row>
    <row r="4" spans="1:8" x14ac:dyDescent="0.2">
      <c r="A4" s="224" t="s">
        <v>3</v>
      </c>
      <c r="B4" s="225"/>
      <c r="C4" s="225"/>
      <c r="D4" s="225"/>
      <c r="E4" s="225"/>
      <c r="F4" s="225"/>
    </row>
    <row r="5" spans="1:8" x14ac:dyDescent="0.2">
      <c r="A5" s="291"/>
      <c r="B5" s="292"/>
      <c r="C5" s="292"/>
      <c r="D5" s="292"/>
      <c r="E5" s="292"/>
      <c r="F5" s="293"/>
    </row>
    <row r="6" spans="1:8" x14ac:dyDescent="0.25">
      <c r="A6" s="279" t="s">
        <v>348</v>
      </c>
      <c r="B6" s="244"/>
      <c r="C6" s="244"/>
      <c r="D6" s="244"/>
      <c r="E6" s="244"/>
      <c r="F6" s="245"/>
      <c r="G6" s="246" t="s">
        <v>52</v>
      </c>
      <c r="H6" s="247"/>
    </row>
    <row r="7" spans="1:8" x14ac:dyDescent="0.25">
      <c r="A7" s="119" t="s">
        <v>53</v>
      </c>
      <c r="B7" s="281" t="s">
        <v>54</v>
      </c>
      <c r="C7" s="249"/>
      <c r="D7" s="40" t="s">
        <v>55</v>
      </c>
      <c r="E7" s="40" t="s">
        <v>56</v>
      </c>
      <c r="F7" s="42" t="s">
        <v>57</v>
      </c>
      <c r="G7" s="120" t="s">
        <v>58</v>
      </c>
      <c r="H7" s="44" t="s">
        <v>59</v>
      </c>
    </row>
    <row r="8" spans="1:8" ht="75.75" customHeight="1" x14ac:dyDescent="0.2">
      <c r="A8" s="282" t="s">
        <v>349</v>
      </c>
      <c r="B8" s="52" t="s">
        <v>61</v>
      </c>
      <c r="C8" s="52" t="s">
        <v>350</v>
      </c>
      <c r="D8" s="53" t="s">
        <v>351</v>
      </c>
      <c r="E8" s="52" t="s">
        <v>352</v>
      </c>
      <c r="F8" s="98">
        <v>44196</v>
      </c>
      <c r="G8" s="156" t="s">
        <v>353</v>
      </c>
      <c r="H8" s="157" t="s">
        <v>354</v>
      </c>
    </row>
    <row r="9" spans="1:8" ht="49.5" customHeight="1" x14ac:dyDescent="0.2">
      <c r="A9" s="269"/>
      <c r="B9" s="52" t="s">
        <v>163</v>
      </c>
      <c r="C9" s="52" t="s">
        <v>355</v>
      </c>
      <c r="D9" s="53" t="s">
        <v>356</v>
      </c>
      <c r="E9" s="52" t="s">
        <v>357</v>
      </c>
      <c r="F9" s="98">
        <v>44180</v>
      </c>
      <c r="G9" s="156" t="s">
        <v>358</v>
      </c>
      <c r="H9" s="157" t="s">
        <v>359</v>
      </c>
    </row>
    <row r="10" spans="1:8" ht="102" customHeight="1" x14ac:dyDescent="0.2">
      <c r="A10" s="251"/>
      <c r="B10" s="52" t="s">
        <v>168</v>
      </c>
      <c r="C10" s="52" t="s">
        <v>360</v>
      </c>
      <c r="D10" s="53" t="s">
        <v>361</v>
      </c>
      <c r="E10" s="52" t="s">
        <v>362</v>
      </c>
      <c r="F10" s="98">
        <v>44180</v>
      </c>
      <c r="G10" s="156" t="s">
        <v>363</v>
      </c>
      <c r="H10" s="157" t="s">
        <v>364</v>
      </c>
    </row>
    <row r="11" spans="1:8" ht="64.5" customHeight="1" x14ac:dyDescent="0.2">
      <c r="A11" s="282" t="s">
        <v>365</v>
      </c>
      <c r="B11" s="52" t="s">
        <v>69</v>
      </c>
      <c r="C11" s="52" t="s">
        <v>366</v>
      </c>
      <c r="D11" s="53" t="s">
        <v>367</v>
      </c>
      <c r="E11" s="52" t="s">
        <v>368</v>
      </c>
      <c r="F11" s="98">
        <v>44135</v>
      </c>
      <c r="G11" s="156" t="s">
        <v>369</v>
      </c>
      <c r="H11" s="157" t="s">
        <v>370</v>
      </c>
    </row>
    <row r="12" spans="1:8" ht="87" customHeight="1" x14ac:dyDescent="0.2">
      <c r="A12" s="269"/>
      <c r="B12" s="52" t="s">
        <v>196</v>
      </c>
      <c r="C12" s="52" t="s">
        <v>371</v>
      </c>
      <c r="D12" s="53" t="s">
        <v>372</v>
      </c>
      <c r="E12" s="52" t="s">
        <v>373</v>
      </c>
      <c r="F12" s="98">
        <v>44012</v>
      </c>
      <c r="G12" s="156" t="s">
        <v>374</v>
      </c>
      <c r="H12" s="156" t="s">
        <v>375</v>
      </c>
    </row>
    <row r="13" spans="1:8" ht="69.75" customHeight="1" x14ac:dyDescent="0.2">
      <c r="A13" s="269"/>
      <c r="B13" s="52" t="s">
        <v>201</v>
      </c>
      <c r="C13" s="52" t="s">
        <v>376</v>
      </c>
      <c r="D13" s="53" t="s">
        <v>377</v>
      </c>
      <c r="E13" s="52" t="s">
        <v>378</v>
      </c>
      <c r="F13" s="98">
        <v>44104</v>
      </c>
      <c r="G13" s="156" t="s">
        <v>379</v>
      </c>
      <c r="H13" s="156" t="s">
        <v>380</v>
      </c>
    </row>
    <row r="14" spans="1:8" ht="77.25" customHeight="1" x14ac:dyDescent="0.2">
      <c r="A14" s="269"/>
      <c r="B14" s="52" t="s">
        <v>381</v>
      </c>
      <c r="C14" s="52" t="s">
        <v>382</v>
      </c>
      <c r="D14" s="53" t="s">
        <v>383</v>
      </c>
      <c r="E14" s="52" t="s">
        <v>384</v>
      </c>
      <c r="F14" s="103">
        <v>44089</v>
      </c>
      <c r="G14" s="156" t="s">
        <v>385</v>
      </c>
      <c r="H14" s="156" t="s">
        <v>386</v>
      </c>
    </row>
    <row r="15" spans="1:8" ht="128.25" customHeight="1" x14ac:dyDescent="0.2">
      <c r="A15" s="269"/>
      <c r="B15" s="52" t="s">
        <v>387</v>
      </c>
      <c r="C15" s="52" t="s">
        <v>388</v>
      </c>
      <c r="D15" s="53" t="s">
        <v>361</v>
      </c>
      <c r="E15" s="52" t="s">
        <v>389</v>
      </c>
      <c r="F15" s="98">
        <v>44165</v>
      </c>
      <c r="G15" s="158" t="s">
        <v>390</v>
      </c>
      <c r="H15" s="159" t="s">
        <v>391</v>
      </c>
    </row>
    <row r="16" spans="1:8" ht="227.25" customHeight="1" x14ac:dyDescent="0.2">
      <c r="A16" s="270"/>
      <c r="B16" s="82" t="s">
        <v>392</v>
      </c>
      <c r="C16" s="63" t="s">
        <v>393</v>
      </c>
      <c r="D16" s="115" t="s">
        <v>394</v>
      </c>
      <c r="E16" s="82" t="s">
        <v>395</v>
      </c>
      <c r="F16" s="116">
        <v>44196</v>
      </c>
      <c r="G16" s="160" t="s">
        <v>396</v>
      </c>
      <c r="H16" s="161" t="s">
        <v>397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G6:H6"/>
    <mergeCell ref="B7:C7"/>
    <mergeCell ref="A8:A10"/>
    <mergeCell ref="A11:A16"/>
    <mergeCell ref="A1:F1"/>
    <mergeCell ref="A2:F2"/>
    <mergeCell ref="A3:F3"/>
    <mergeCell ref="A4:F4"/>
    <mergeCell ref="A5:F5"/>
    <mergeCell ref="A6:F6"/>
  </mergeCells>
  <hyperlinks>
    <hyperlink ref="H8" r:id="rId1"/>
    <hyperlink ref="H9" r:id="rId2"/>
    <hyperlink ref="H10" r:id="rId3"/>
    <hyperlink ref="H11" r:id="rId4"/>
  </hyperlinks>
  <pageMargins left="0" right="0" top="0" bottom="0" header="0" footer="0"/>
  <pageSetup scale="75" orientation="landscape"/>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59"/>
  <sheetViews>
    <sheetView tabSelected="1" workbookViewId="0">
      <selection activeCell="D9" sqref="D9"/>
    </sheetView>
  </sheetViews>
  <sheetFormatPr baseColWidth="10" defaultRowHeight="14.25" x14ac:dyDescent="0.2"/>
  <cols>
    <col min="1" max="1" width="10" customWidth="1"/>
    <col min="2" max="2" width="13.5" customWidth="1"/>
    <col min="3" max="3" width="18.75" customWidth="1"/>
    <col min="4" max="4" width="26.875" customWidth="1"/>
    <col min="5" max="5" width="52.5" customWidth="1"/>
    <col min="6" max="6" width="26.875" customWidth="1"/>
    <col min="7" max="7" width="18.125" customWidth="1"/>
    <col min="8" max="8" width="17.75" customWidth="1"/>
    <col min="9" max="11" width="0" hidden="1" customWidth="1"/>
    <col min="12" max="12" width="16.875" customWidth="1"/>
    <col min="13" max="13" width="81.25" customWidth="1"/>
    <col min="14" max="16" width="15.875" customWidth="1"/>
    <col min="17" max="20" width="0" hidden="1" customWidth="1"/>
    <col min="21" max="22" width="15.875" customWidth="1"/>
    <col min="23" max="23" width="21.125" customWidth="1"/>
    <col min="24" max="24" width="15.375" customWidth="1"/>
    <col min="25" max="25" width="22.125" customWidth="1"/>
    <col min="26" max="26" width="9.5" customWidth="1"/>
    <col min="27" max="27" width="10.375" customWidth="1"/>
    <col min="28" max="28" width="9.375" customWidth="1"/>
    <col min="29" max="29" width="13.5" customWidth="1"/>
    <col min="30" max="30" width="113.875" customWidth="1"/>
    <col min="31" max="31" width="54.125" customWidth="1"/>
    <col min="32" max="33" width="10" customWidth="1"/>
  </cols>
  <sheetData>
    <row r="1" spans="1:33" ht="16.5" x14ac:dyDescent="0.2">
      <c r="A1" s="307"/>
      <c r="B1" s="290"/>
      <c r="C1" s="242"/>
      <c r="D1" s="308" t="s">
        <v>398</v>
      </c>
      <c r="E1" s="290"/>
      <c r="F1" s="290"/>
      <c r="G1" s="290"/>
      <c r="H1" s="290"/>
      <c r="I1" s="290"/>
      <c r="J1" s="290"/>
      <c r="K1" s="290"/>
      <c r="L1" s="290"/>
      <c r="M1" s="290"/>
      <c r="N1" s="290"/>
      <c r="O1" s="290"/>
      <c r="P1" s="290"/>
      <c r="Q1" s="290"/>
      <c r="R1" s="290"/>
      <c r="S1" s="290"/>
      <c r="T1" s="290"/>
      <c r="U1" s="290"/>
      <c r="V1" s="290"/>
      <c r="W1" s="290"/>
      <c r="X1" s="290"/>
      <c r="Y1" s="290"/>
      <c r="Z1" s="290"/>
      <c r="AA1" s="290"/>
      <c r="AB1" s="290"/>
      <c r="AC1" s="242"/>
      <c r="AD1" s="295" t="s">
        <v>820</v>
      </c>
      <c r="AE1" s="247"/>
    </row>
    <row r="2" spans="1:33" ht="16.5" x14ac:dyDescent="0.2">
      <c r="A2" s="309"/>
      <c r="B2" s="225"/>
      <c r="C2" s="226"/>
      <c r="D2" s="309"/>
      <c r="E2" s="225"/>
      <c r="F2" s="225"/>
      <c r="G2" s="225"/>
      <c r="H2" s="225"/>
      <c r="I2" s="225"/>
      <c r="J2" s="225"/>
      <c r="K2" s="225"/>
      <c r="L2" s="225"/>
      <c r="M2" s="225"/>
      <c r="N2" s="225"/>
      <c r="O2" s="225"/>
      <c r="P2" s="225"/>
      <c r="Q2" s="225"/>
      <c r="R2" s="225"/>
      <c r="S2" s="225"/>
      <c r="T2" s="225"/>
      <c r="U2" s="225"/>
      <c r="V2" s="225"/>
      <c r="W2" s="225"/>
      <c r="X2" s="225"/>
      <c r="Y2" s="225"/>
      <c r="Z2" s="225"/>
      <c r="AA2" s="225"/>
      <c r="AB2" s="225"/>
      <c r="AC2" s="226"/>
      <c r="AD2" s="296" t="s">
        <v>821</v>
      </c>
      <c r="AE2" s="297"/>
    </row>
    <row r="3" spans="1:33" ht="44.25" customHeight="1" x14ac:dyDescent="0.2">
      <c r="A3" s="309"/>
      <c r="B3" s="225"/>
      <c r="C3" s="226"/>
      <c r="D3" s="309"/>
      <c r="E3" s="225"/>
      <c r="F3" s="225"/>
      <c r="G3" s="225"/>
      <c r="H3" s="225"/>
      <c r="I3" s="225"/>
      <c r="J3" s="225"/>
      <c r="K3" s="225"/>
      <c r="L3" s="225"/>
      <c r="M3" s="225"/>
      <c r="N3" s="225"/>
      <c r="O3" s="225"/>
      <c r="P3" s="225"/>
      <c r="Q3" s="225"/>
      <c r="R3" s="225"/>
      <c r="S3" s="225"/>
      <c r="T3" s="225"/>
      <c r="U3" s="225"/>
      <c r="V3" s="225"/>
      <c r="W3" s="225"/>
      <c r="X3" s="225"/>
      <c r="Y3" s="225"/>
      <c r="Z3" s="225"/>
      <c r="AA3" s="225"/>
      <c r="AB3" s="225"/>
      <c r="AC3" s="226"/>
      <c r="AD3" s="298" t="s">
        <v>399</v>
      </c>
      <c r="AE3" s="297"/>
    </row>
    <row r="4" spans="1:33" ht="17.25" thickBot="1" x14ac:dyDescent="0.25">
      <c r="A4" s="310"/>
      <c r="B4" s="293"/>
      <c r="C4" s="230"/>
      <c r="D4" s="310"/>
      <c r="E4" s="293"/>
      <c r="F4" s="293"/>
      <c r="G4" s="293"/>
      <c r="H4" s="293"/>
      <c r="I4" s="293"/>
      <c r="J4" s="293"/>
      <c r="K4" s="293"/>
      <c r="L4" s="293"/>
      <c r="M4" s="293"/>
      <c r="N4" s="293"/>
      <c r="O4" s="293"/>
      <c r="P4" s="293"/>
      <c r="Q4" s="293"/>
      <c r="R4" s="293"/>
      <c r="S4" s="293"/>
      <c r="T4" s="293"/>
      <c r="U4" s="293"/>
      <c r="V4" s="293"/>
      <c r="W4" s="293"/>
      <c r="X4" s="293"/>
      <c r="Y4" s="293"/>
      <c r="Z4" s="293"/>
      <c r="AA4" s="293"/>
      <c r="AB4" s="293"/>
      <c r="AC4" s="230"/>
      <c r="AD4" s="299" t="s">
        <v>822</v>
      </c>
      <c r="AE4" s="300"/>
    </row>
    <row r="5" spans="1:33" ht="15.75" thickBot="1" x14ac:dyDescent="0.3">
      <c r="B5" s="1"/>
      <c r="C5" s="162"/>
      <c r="AD5" s="1"/>
      <c r="AE5" s="1"/>
    </row>
    <row r="6" spans="1:33" ht="45" x14ac:dyDescent="0.2">
      <c r="A6" s="163" t="s">
        <v>400</v>
      </c>
      <c r="B6" s="164" t="s">
        <v>107</v>
      </c>
      <c r="C6" s="164" t="s">
        <v>401</v>
      </c>
      <c r="D6" s="164" t="s">
        <v>402</v>
      </c>
      <c r="E6" s="165" t="s">
        <v>403</v>
      </c>
      <c r="F6" s="164" t="s">
        <v>404</v>
      </c>
      <c r="G6" s="164" t="s">
        <v>405</v>
      </c>
      <c r="H6" s="164" t="s">
        <v>406</v>
      </c>
      <c r="I6" s="166" t="s">
        <v>407</v>
      </c>
      <c r="J6" s="166" t="s">
        <v>408</v>
      </c>
      <c r="K6" s="166" t="s">
        <v>409</v>
      </c>
      <c r="L6" s="164" t="s">
        <v>410</v>
      </c>
      <c r="M6" s="311" t="s">
        <v>411</v>
      </c>
      <c r="N6" s="245"/>
      <c r="O6" s="245"/>
      <c r="P6" s="245"/>
      <c r="Q6" s="245"/>
      <c r="R6" s="245"/>
      <c r="S6" s="245"/>
      <c r="T6" s="245"/>
      <c r="U6" s="245"/>
      <c r="V6" s="288"/>
      <c r="W6" s="312" t="s">
        <v>412</v>
      </c>
      <c r="X6" s="311" t="s">
        <v>413</v>
      </c>
      <c r="Y6" s="245"/>
      <c r="Z6" s="245"/>
      <c r="AA6" s="245"/>
      <c r="AB6" s="245"/>
      <c r="AC6" s="288"/>
      <c r="AD6" s="311" t="s">
        <v>414</v>
      </c>
      <c r="AE6" s="247"/>
    </row>
    <row r="7" spans="1:33" ht="45" x14ac:dyDescent="0.2">
      <c r="A7" s="167"/>
      <c r="B7" s="168"/>
      <c r="C7" s="168"/>
      <c r="D7" s="168"/>
      <c r="E7" s="169"/>
      <c r="F7" s="168"/>
      <c r="G7" s="168"/>
      <c r="H7" s="168"/>
      <c r="I7" s="170"/>
      <c r="J7" s="170"/>
      <c r="K7" s="170"/>
      <c r="L7" s="168"/>
      <c r="M7" s="168" t="s">
        <v>415</v>
      </c>
      <c r="N7" s="168" t="s">
        <v>416</v>
      </c>
      <c r="O7" s="168" t="s">
        <v>417</v>
      </c>
      <c r="P7" s="168" t="s">
        <v>418</v>
      </c>
      <c r="Q7" s="170" t="s">
        <v>419</v>
      </c>
      <c r="R7" s="170" t="s">
        <v>420</v>
      </c>
      <c r="S7" s="170" t="s">
        <v>421</v>
      </c>
      <c r="T7" s="170" t="s">
        <v>422</v>
      </c>
      <c r="U7" s="168" t="s">
        <v>423</v>
      </c>
      <c r="V7" s="168" t="s">
        <v>424</v>
      </c>
      <c r="W7" s="313"/>
      <c r="X7" s="168" t="s">
        <v>405</v>
      </c>
      <c r="Y7" s="168" t="s">
        <v>406</v>
      </c>
      <c r="Z7" s="170" t="s">
        <v>425</v>
      </c>
      <c r="AA7" s="170" t="s">
        <v>426</v>
      </c>
      <c r="AB7" s="170" t="s">
        <v>427</v>
      </c>
      <c r="AC7" s="171" t="s">
        <v>428</v>
      </c>
      <c r="AD7" s="168" t="s">
        <v>429</v>
      </c>
      <c r="AE7" s="168" t="s">
        <v>56</v>
      </c>
    </row>
    <row r="8" spans="1:33" ht="51" x14ac:dyDescent="0.25">
      <c r="A8" s="172">
        <v>1</v>
      </c>
      <c r="B8" s="173" t="s">
        <v>430</v>
      </c>
      <c r="C8" s="174" t="s">
        <v>521</v>
      </c>
      <c r="D8" s="174" t="s">
        <v>432</v>
      </c>
      <c r="E8" s="174" t="s">
        <v>433</v>
      </c>
      <c r="F8" s="174" t="s">
        <v>434</v>
      </c>
      <c r="G8" s="174" t="s">
        <v>435</v>
      </c>
      <c r="H8" s="174" t="s">
        <v>436</v>
      </c>
      <c r="I8" s="175">
        <v>1</v>
      </c>
      <c r="J8" s="175">
        <v>5</v>
      </c>
      <c r="K8" s="175">
        <f t="shared" ref="K8:K85" si="0">I8*J8</f>
        <v>5</v>
      </c>
      <c r="L8" s="176" t="str">
        <f>VLOOKUP(J8,[1]MapadeCalor!$B$2:$G$6,I8+1,0)</f>
        <v>ALTO</v>
      </c>
      <c r="M8" s="174" t="s">
        <v>437</v>
      </c>
      <c r="N8" s="174" t="s">
        <v>438</v>
      </c>
      <c r="O8" s="174" t="s">
        <v>439</v>
      </c>
      <c r="P8" s="174" t="s">
        <v>405</v>
      </c>
      <c r="Q8" s="177">
        <f t="shared" ref="Q8:Q84" si="1">IF(N8="Correctivo",5,(IF(N8="Preventivo",15,(IF(N8="Detectivo",20,0)))))</f>
        <v>15</v>
      </c>
      <c r="R8" s="177">
        <f t="shared" ref="R8:R84" si="2">IF(O8="Manual",5,(IF(O8="Automático",10,0)))</f>
        <v>10</v>
      </c>
      <c r="S8" s="177">
        <f t="shared" ref="S8:S84" si="3">IF(P8="Probabilidad",0,(IF(P8="Impacto",0,(IF(P8="Ambos",10,0)))))</f>
        <v>0</v>
      </c>
      <c r="T8" s="177">
        <f t="shared" ref="T8:T85" si="4">SUM(Q8+R8+S8)</f>
        <v>25</v>
      </c>
      <c r="U8" s="176" t="str">
        <f t="shared" ref="U8:U84" si="5">IF(T8=0,"Sin control",(IF(T8&lt;19,"Control Débil",(IF(((T8&gt;=20)*AND(T8&lt;29)),"Control Adecuado",IF(T8&gt;=30,"Control Fuerte","Error"))))))</f>
        <v>Control Adecuado</v>
      </c>
      <c r="V8" s="176" t="str">
        <f t="shared" ref="V8:V85" si="6">IF(P8="Probabilidad","Cambie el valor de la probabilidad",(IF(P8="Impacto","Cambie el valor del impacto",(IF(P8="Ambos","Cambie probabilidad e impacto","Sin Acción")))))</f>
        <v>Cambie el valor de la probabilidad</v>
      </c>
      <c r="W8" s="176" t="s">
        <v>440</v>
      </c>
      <c r="X8" s="176" t="s">
        <v>481</v>
      </c>
      <c r="Y8" s="176" t="s">
        <v>436</v>
      </c>
      <c r="Z8" s="177">
        <f t="shared" ref="Z8:Z84" si="7">IF(X8="Raro",1,(IF(X8="Poco Probable",2,(IF(X8="Posible",3,(IF(X8="Probable",4,(IF(X8="Casi Seguro",5,0)))))))))</f>
        <v>2</v>
      </c>
      <c r="AA8" s="177">
        <f t="shared" ref="AA8:AA84" si="8">IF(Y8="Insignificante",1,(IF(Y8="Menor",2,(IF(Y8="Moderado",3,(IF(Y8="Mayor",4,(IF(Y8="Catastrófico",5,0)))))))))</f>
        <v>3</v>
      </c>
      <c r="AB8" s="177">
        <f t="shared" ref="AB8:AB87" si="9">Z8*AA8</f>
        <v>6</v>
      </c>
      <c r="AC8" s="314" t="str">
        <f>VLOOKUP(AA8,[1]MapadeCalor!$B$2:$G$6,Z8+1,0)</f>
        <v>MEDIO</v>
      </c>
      <c r="AD8" s="174" t="s">
        <v>823</v>
      </c>
      <c r="AE8" s="176"/>
      <c r="AG8" s="178" t="s">
        <v>441</v>
      </c>
    </row>
    <row r="9" spans="1:33" ht="38.25" x14ac:dyDescent="0.25">
      <c r="A9" s="172">
        <f t="shared" ref="A9:A72" si="10">+A8+1</f>
        <v>2</v>
      </c>
      <c r="B9" s="173" t="s">
        <v>430</v>
      </c>
      <c r="C9" s="174" t="s">
        <v>431</v>
      </c>
      <c r="D9" s="174" t="s">
        <v>445</v>
      </c>
      <c r="E9" s="174" t="s">
        <v>446</v>
      </c>
      <c r="F9" s="174" t="s">
        <v>447</v>
      </c>
      <c r="G9" s="174" t="s">
        <v>448</v>
      </c>
      <c r="H9" s="174" t="s">
        <v>436</v>
      </c>
      <c r="I9" s="175">
        <f t="shared" ref="I9:I82" si="11">IF(G9="Raro",1,(IF(G9="Poco Probable",2,(IF(G9="Posible",3,(IF(G9="Probable",4,(IF(G9="Casi Seguro",5,0)))))))))</f>
        <v>3</v>
      </c>
      <c r="J9" s="175">
        <f t="shared" ref="J9:J82" si="12">IF(H9="Insignificante",1,(IF(H9="Menor",2,(IF(H9="Moderado",3,(IF(H9="Mayor",4,(IF(H9="Catastrófico",5,0)))))))))</f>
        <v>3</v>
      </c>
      <c r="K9" s="175">
        <f t="shared" si="0"/>
        <v>9</v>
      </c>
      <c r="L9" s="176" t="str">
        <f>VLOOKUP(J9,[1]MapadeCalor!$B$2:$G$6,I9+1,0)</f>
        <v>ALTO</v>
      </c>
      <c r="M9" s="174" t="s">
        <v>449</v>
      </c>
      <c r="N9" s="174" t="s">
        <v>443</v>
      </c>
      <c r="O9" s="174" t="s">
        <v>444</v>
      </c>
      <c r="P9" s="174" t="s">
        <v>405</v>
      </c>
      <c r="Q9" s="177">
        <f t="shared" si="1"/>
        <v>5</v>
      </c>
      <c r="R9" s="177">
        <f t="shared" si="2"/>
        <v>5</v>
      </c>
      <c r="S9" s="177">
        <f t="shared" si="3"/>
        <v>0</v>
      </c>
      <c r="T9" s="177">
        <f t="shared" si="4"/>
        <v>10</v>
      </c>
      <c r="U9" s="176" t="str">
        <f t="shared" si="5"/>
        <v>Control Débil</v>
      </c>
      <c r="V9" s="176" t="str">
        <f t="shared" si="6"/>
        <v>Cambie el valor de la probabilidad</v>
      </c>
      <c r="W9" s="176" t="s">
        <v>450</v>
      </c>
      <c r="X9" s="176" t="s">
        <v>481</v>
      </c>
      <c r="Y9" s="176" t="s">
        <v>436</v>
      </c>
      <c r="Z9" s="177">
        <f t="shared" si="7"/>
        <v>2</v>
      </c>
      <c r="AA9" s="177">
        <f t="shared" si="8"/>
        <v>3</v>
      </c>
      <c r="AB9" s="177">
        <f t="shared" si="9"/>
        <v>6</v>
      </c>
      <c r="AC9" s="314" t="str">
        <f>VLOOKUP(AA9,[1]MapadeCalor!$B$2:$G$6,Z9+1,0)</f>
        <v>MEDIO</v>
      </c>
      <c r="AD9" s="182" t="s">
        <v>824</v>
      </c>
      <c r="AE9" s="185"/>
      <c r="AG9" s="178" t="s">
        <v>451</v>
      </c>
    </row>
    <row r="10" spans="1:33" ht="76.5" x14ac:dyDescent="0.25">
      <c r="A10" s="172">
        <f t="shared" si="10"/>
        <v>3</v>
      </c>
      <c r="B10" s="173" t="s">
        <v>451</v>
      </c>
      <c r="C10" s="174" t="s">
        <v>454</v>
      </c>
      <c r="D10" s="174" t="s">
        <v>455</v>
      </c>
      <c r="E10" s="174" t="s">
        <v>456</v>
      </c>
      <c r="F10" s="174" t="s">
        <v>457</v>
      </c>
      <c r="G10" s="174" t="s">
        <v>448</v>
      </c>
      <c r="H10" s="174" t="s">
        <v>436</v>
      </c>
      <c r="I10" s="177">
        <f t="shared" si="11"/>
        <v>3</v>
      </c>
      <c r="J10" s="177">
        <f t="shared" si="12"/>
        <v>3</v>
      </c>
      <c r="K10" s="175">
        <f t="shared" si="0"/>
        <v>9</v>
      </c>
      <c r="L10" s="176" t="str">
        <f>VLOOKUP(J10,[1]MapadeCalor!$B$2:$G$6,I10+1,0)</f>
        <v>ALTO</v>
      </c>
      <c r="M10" s="174" t="s">
        <v>458</v>
      </c>
      <c r="N10" s="174" t="s">
        <v>438</v>
      </c>
      <c r="O10" s="174" t="s">
        <v>444</v>
      </c>
      <c r="P10" s="174" t="s">
        <v>405</v>
      </c>
      <c r="Q10" s="177">
        <f t="shared" si="1"/>
        <v>15</v>
      </c>
      <c r="R10" s="177">
        <f t="shared" si="2"/>
        <v>5</v>
      </c>
      <c r="S10" s="177">
        <f t="shared" si="3"/>
        <v>0</v>
      </c>
      <c r="T10" s="177">
        <f t="shared" si="4"/>
        <v>20</v>
      </c>
      <c r="U10" s="176" t="str">
        <f t="shared" si="5"/>
        <v>Control Adecuado</v>
      </c>
      <c r="V10" s="176" t="str">
        <f t="shared" si="6"/>
        <v>Cambie el valor de la probabilidad</v>
      </c>
      <c r="W10" s="176" t="s">
        <v>459</v>
      </c>
      <c r="X10" s="176"/>
      <c r="Y10" s="176"/>
      <c r="Z10" s="177">
        <f t="shared" si="7"/>
        <v>0</v>
      </c>
      <c r="AA10" s="177">
        <f t="shared" si="8"/>
        <v>0</v>
      </c>
      <c r="AB10" s="177">
        <f t="shared" si="9"/>
        <v>0</v>
      </c>
      <c r="AC10" s="314" t="e">
        <f>VLOOKUP(AA10,[1]MapadeCalor!$B$2:$G$6,Z10+1,0)</f>
        <v>#N/A</v>
      </c>
      <c r="AD10" s="315" t="s">
        <v>825</v>
      </c>
      <c r="AE10" s="183" t="s">
        <v>826</v>
      </c>
      <c r="AG10" s="178" t="s">
        <v>430</v>
      </c>
    </row>
    <row r="11" spans="1:33" ht="102" x14ac:dyDescent="0.25">
      <c r="A11" s="172">
        <f t="shared" si="10"/>
        <v>4</v>
      </c>
      <c r="B11" s="173" t="s">
        <v>451</v>
      </c>
      <c r="C11" s="174" t="s">
        <v>454</v>
      </c>
      <c r="D11" s="174" t="s">
        <v>461</v>
      </c>
      <c r="E11" s="174" t="s">
        <v>462</v>
      </c>
      <c r="F11" s="174" t="s">
        <v>463</v>
      </c>
      <c r="G11" s="174" t="s">
        <v>448</v>
      </c>
      <c r="H11" s="174" t="s">
        <v>436</v>
      </c>
      <c r="I11" s="177">
        <f t="shared" si="11"/>
        <v>3</v>
      </c>
      <c r="J11" s="177">
        <f t="shared" si="12"/>
        <v>3</v>
      </c>
      <c r="K11" s="175">
        <f t="shared" si="0"/>
        <v>9</v>
      </c>
      <c r="L11" s="176" t="str">
        <f>VLOOKUP(J11,[1]MapadeCalor!$B$2:$G$6,I11+1,0)</f>
        <v>ALTO</v>
      </c>
      <c r="M11" s="174" t="s">
        <v>464</v>
      </c>
      <c r="N11" s="174" t="s">
        <v>438</v>
      </c>
      <c r="O11" s="174" t="s">
        <v>444</v>
      </c>
      <c r="P11" s="174" t="s">
        <v>465</v>
      </c>
      <c r="Q11" s="177">
        <f t="shared" si="1"/>
        <v>15</v>
      </c>
      <c r="R11" s="177">
        <f t="shared" si="2"/>
        <v>5</v>
      </c>
      <c r="S11" s="177">
        <f t="shared" si="3"/>
        <v>10</v>
      </c>
      <c r="T11" s="177">
        <f t="shared" si="4"/>
        <v>30</v>
      </c>
      <c r="U11" s="176" t="str">
        <f t="shared" si="5"/>
        <v>Control Fuerte</v>
      </c>
      <c r="V11" s="176" t="str">
        <f t="shared" si="6"/>
        <v>Cambie probabilidad e impacto</v>
      </c>
      <c r="W11" s="176" t="s">
        <v>466</v>
      </c>
      <c r="X11" s="176"/>
      <c r="Y11" s="176"/>
      <c r="Z11" s="177">
        <f t="shared" si="7"/>
        <v>0</v>
      </c>
      <c r="AA11" s="177">
        <f t="shared" si="8"/>
        <v>0</v>
      </c>
      <c r="AB11" s="177">
        <f t="shared" si="9"/>
        <v>0</v>
      </c>
      <c r="AC11" s="314" t="e">
        <f>VLOOKUP(AA11,[1]MapadeCalor!$B$2:$G$6,Z11+1,0)</f>
        <v>#N/A</v>
      </c>
      <c r="AD11" s="315" t="s">
        <v>827</v>
      </c>
      <c r="AE11" s="183" t="s">
        <v>826</v>
      </c>
      <c r="AG11" s="178" t="s">
        <v>467</v>
      </c>
    </row>
    <row r="12" spans="1:33" ht="127.5" x14ac:dyDescent="0.25">
      <c r="A12" s="172">
        <f t="shared" si="10"/>
        <v>5</v>
      </c>
      <c r="B12" s="173" t="s">
        <v>451</v>
      </c>
      <c r="C12" s="174" t="s">
        <v>454</v>
      </c>
      <c r="D12" s="174" t="s">
        <v>469</v>
      </c>
      <c r="E12" s="174" t="s">
        <v>470</v>
      </c>
      <c r="F12" s="174" t="s">
        <v>471</v>
      </c>
      <c r="G12" s="176" t="s">
        <v>448</v>
      </c>
      <c r="H12" s="176" t="s">
        <v>472</v>
      </c>
      <c r="I12" s="177">
        <f t="shared" si="11"/>
        <v>3</v>
      </c>
      <c r="J12" s="177">
        <f t="shared" si="12"/>
        <v>4</v>
      </c>
      <c r="K12" s="175">
        <f t="shared" si="0"/>
        <v>12</v>
      </c>
      <c r="L12" s="176" t="str">
        <f>VLOOKUP(J12,[1]MapadeCalor!$B$2:$G$6,I12+1,0)</f>
        <v>ALTO</v>
      </c>
      <c r="M12" s="174" t="s">
        <v>473</v>
      </c>
      <c r="N12" s="174" t="s">
        <v>438</v>
      </c>
      <c r="O12" s="174" t="s">
        <v>444</v>
      </c>
      <c r="P12" s="174" t="s">
        <v>465</v>
      </c>
      <c r="Q12" s="177">
        <f t="shared" si="1"/>
        <v>15</v>
      </c>
      <c r="R12" s="177">
        <f t="shared" si="2"/>
        <v>5</v>
      </c>
      <c r="S12" s="177">
        <f t="shared" si="3"/>
        <v>10</v>
      </c>
      <c r="T12" s="177">
        <f t="shared" si="4"/>
        <v>30</v>
      </c>
      <c r="U12" s="176" t="str">
        <f t="shared" si="5"/>
        <v>Control Fuerte</v>
      </c>
      <c r="V12" s="176" t="str">
        <f t="shared" si="6"/>
        <v>Cambie probabilidad e impacto</v>
      </c>
      <c r="W12" s="176" t="s">
        <v>474</v>
      </c>
      <c r="X12" s="176"/>
      <c r="Y12" s="176"/>
      <c r="Z12" s="177">
        <f t="shared" si="7"/>
        <v>0</v>
      </c>
      <c r="AA12" s="177">
        <f t="shared" si="8"/>
        <v>0</v>
      </c>
      <c r="AB12" s="177">
        <f t="shared" si="9"/>
        <v>0</v>
      </c>
      <c r="AC12" s="314" t="e">
        <f>VLOOKUP(AA12,[1]MapadeCalor!$B$2:$G$6,Z12+1,0)</f>
        <v>#N/A</v>
      </c>
      <c r="AD12" s="315" t="s">
        <v>828</v>
      </c>
      <c r="AE12" s="183" t="s">
        <v>826</v>
      </c>
      <c r="AF12" s="1"/>
      <c r="AG12" s="178" t="s">
        <v>475</v>
      </c>
    </row>
    <row r="13" spans="1:33" ht="127.5" x14ac:dyDescent="0.25">
      <c r="A13" s="172">
        <f t="shared" si="10"/>
        <v>6</v>
      </c>
      <c r="B13" s="173" t="s">
        <v>477</v>
      </c>
      <c r="C13" s="174" t="s">
        <v>454</v>
      </c>
      <c r="D13" s="174" t="s">
        <v>478</v>
      </c>
      <c r="E13" s="174" t="s">
        <v>479</v>
      </c>
      <c r="F13" s="174" t="s">
        <v>480</v>
      </c>
      <c r="G13" s="176" t="s">
        <v>481</v>
      </c>
      <c r="H13" s="176" t="s">
        <v>472</v>
      </c>
      <c r="I13" s="177">
        <f t="shared" si="11"/>
        <v>2</v>
      </c>
      <c r="J13" s="177">
        <f t="shared" si="12"/>
        <v>4</v>
      </c>
      <c r="K13" s="175">
        <f t="shared" si="0"/>
        <v>8</v>
      </c>
      <c r="L13" s="176" t="str">
        <f>VLOOKUP(J13,[1]MapadeCalor!$B$2:$G$6,I13+1,0)</f>
        <v>ALTO</v>
      </c>
      <c r="M13" s="174" t="s">
        <v>482</v>
      </c>
      <c r="N13" s="174" t="s">
        <v>438</v>
      </c>
      <c r="O13" s="174" t="s">
        <v>444</v>
      </c>
      <c r="P13" s="174" t="s">
        <v>465</v>
      </c>
      <c r="Q13" s="177">
        <f t="shared" si="1"/>
        <v>15</v>
      </c>
      <c r="R13" s="177">
        <f t="shared" si="2"/>
        <v>5</v>
      </c>
      <c r="S13" s="177">
        <f t="shared" si="3"/>
        <v>10</v>
      </c>
      <c r="T13" s="177">
        <f t="shared" si="4"/>
        <v>30</v>
      </c>
      <c r="U13" s="176" t="str">
        <f t="shared" si="5"/>
        <v>Control Fuerte</v>
      </c>
      <c r="V13" s="176" t="str">
        <f t="shared" si="6"/>
        <v>Cambie probabilidad e impacto</v>
      </c>
      <c r="W13" s="176" t="s">
        <v>483</v>
      </c>
      <c r="X13" s="176"/>
      <c r="Y13" s="176"/>
      <c r="Z13" s="177">
        <f t="shared" si="7"/>
        <v>0</v>
      </c>
      <c r="AA13" s="177">
        <f t="shared" si="8"/>
        <v>0</v>
      </c>
      <c r="AB13" s="177">
        <f t="shared" si="9"/>
        <v>0</v>
      </c>
      <c r="AC13" s="314" t="e">
        <f>VLOOKUP(AA13,[1]MapadeCalor!$B$2:$G$6,Z13+1,0)</f>
        <v>#N/A</v>
      </c>
      <c r="AD13" s="315" t="s">
        <v>829</v>
      </c>
      <c r="AE13" s="183" t="s">
        <v>826</v>
      </c>
      <c r="AF13" s="1"/>
      <c r="AG13" s="178" t="s">
        <v>477</v>
      </c>
    </row>
    <row r="14" spans="1:33" ht="76.5" x14ac:dyDescent="0.25">
      <c r="A14" s="172">
        <f t="shared" si="10"/>
        <v>7</v>
      </c>
      <c r="B14" s="173" t="s">
        <v>477</v>
      </c>
      <c r="C14" s="174" t="s">
        <v>485</v>
      </c>
      <c r="D14" s="174" t="s">
        <v>486</v>
      </c>
      <c r="E14" s="179" t="s">
        <v>830</v>
      </c>
      <c r="F14" s="174" t="s">
        <v>487</v>
      </c>
      <c r="G14" s="176" t="s">
        <v>481</v>
      </c>
      <c r="H14" s="176" t="s">
        <v>436</v>
      </c>
      <c r="I14" s="177">
        <f t="shared" si="11"/>
        <v>2</v>
      </c>
      <c r="J14" s="177">
        <f t="shared" si="12"/>
        <v>3</v>
      </c>
      <c r="K14" s="175">
        <f t="shared" si="0"/>
        <v>6</v>
      </c>
      <c r="L14" s="176" t="str">
        <f>VLOOKUP(J14,[1]MapadeCalor!$B$2:$G$6,I14+1,0)</f>
        <v>MEDIO</v>
      </c>
      <c r="M14" s="174" t="s">
        <v>488</v>
      </c>
      <c r="N14" s="174" t="s">
        <v>438</v>
      </c>
      <c r="O14" s="174" t="s">
        <v>444</v>
      </c>
      <c r="P14" s="174" t="s">
        <v>405</v>
      </c>
      <c r="Q14" s="177">
        <f t="shared" si="1"/>
        <v>15</v>
      </c>
      <c r="R14" s="177">
        <f t="shared" si="2"/>
        <v>5</v>
      </c>
      <c r="S14" s="177">
        <f t="shared" si="3"/>
        <v>0</v>
      </c>
      <c r="T14" s="177">
        <f t="shared" si="4"/>
        <v>20</v>
      </c>
      <c r="U14" s="176" t="str">
        <f t="shared" si="5"/>
        <v>Control Adecuado</v>
      </c>
      <c r="V14" s="176" t="str">
        <f t="shared" si="6"/>
        <v>Cambie el valor de la probabilidad</v>
      </c>
      <c r="W14" s="174" t="s">
        <v>489</v>
      </c>
      <c r="X14" s="176" t="s">
        <v>503</v>
      </c>
      <c r="Y14" s="176" t="s">
        <v>436</v>
      </c>
      <c r="Z14" s="177">
        <f t="shared" si="7"/>
        <v>1</v>
      </c>
      <c r="AA14" s="177">
        <f t="shared" si="8"/>
        <v>3</v>
      </c>
      <c r="AB14" s="177">
        <f t="shared" si="9"/>
        <v>3</v>
      </c>
      <c r="AC14" s="314" t="str">
        <f>VLOOKUP(AA14,[1]MapadeCalor!$B$2:$G$6,Z14+1,0)</f>
        <v>BAJO</v>
      </c>
      <c r="AD14" s="187" t="s">
        <v>831</v>
      </c>
      <c r="AE14" s="176" t="s">
        <v>832</v>
      </c>
      <c r="AF14" s="1"/>
      <c r="AG14" s="178" t="s">
        <v>490</v>
      </c>
    </row>
    <row r="15" spans="1:33" ht="63.75" x14ac:dyDescent="0.2">
      <c r="A15" s="172">
        <f t="shared" si="10"/>
        <v>8</v>
      </c>
      <c r="B15" s="173" t="s">
        <v>490</v>
      </c>
      <c r="C15" s="174" t="s">
        <v>485</v>
      </c>
      <c r="D15" s="174" t="s">
        <v>492</v>
      </c>
      <c r="E15" s="179" t="s">
        <v>493</v>
      </c>
      <c r="F15" s="180" t="s">
        <v>833</v>
      </c>
      <c r="G15" s="176" t="s">
        <v>481</v>
      </c>
      <c r="H15" s="176" t="s">
        <v>436</v>
      </c>
      <c r="I15" s="177">
        <f t="shared" si="11"/>
        <v>2</v>
      </c>
      <c r="J15" s="177">
        <f t="shared" si="12"/>
        <v>3</v>
      </c>
      <c r="K15" s="175">
        <f t="shared" si="0"/>
        <v>6</v>
      </c>
      <c r="L15" s="176" t="str">
        <f>VLOOKUP(J15,[1]MapadeCalor!$B$2:$G$6,I15+1,0)</f>
        <v>MEDIO</v>
      </c>
      <c r="M15" s="174" t="s">
        <v>494</v>
      </c>
      <c r="N15" s="174" t="s">
        <v>438</v>
      </c>
      <c r="O15" s="174" t="s">
        <v>444</v>
      </c>
      <c r="P15" s="174" t="s">
        <v>405</v>
      </c>
      <c r="Q15" s="177">
        <f t="shared" si="1"/>
        <v>15</v>
      </c>
      <c r="R15" s="177">
        <f t="shared" si="2"/>
        <v>5</v>
      </c>
      <c r="S15" s="177">
        <f t="shared" si="3"/>
        <v>0</v>
      </c>
      <c r="T15" s="177">
        <f t="shared" si="4"/>
        <v>20</v>
      </c>
      <c r="U15" s="176" t="str">
        <f t="shared" si="5"/>
        <v>Control Adecuado</v>
      </c>
      <c r="V15" s="176" t="str">
        <f t="shared" si="6"/>
        <v>Cambie el valor de la probabilidad</v>
      </c>
      <c r="W15" s="174" t="s">
        <v>495</v>
      </c>
      <c r="X15" s="176" t="s">
        <v>503</v>
      </c>
      <c r="Y15" s="176" t="s">
        <v>625</v>
      </c>
      <c r="Z15" s="177">
        <f t="shared" si="7"/>
        <v>1</v>
      </c>
      <c r="AA15" s="177">
        <f t="shared" si="8"/>
        <v>1</v>
      </c>
      <c r="AB15" s="177">
        <f t="shared" si="9"/>
        <v>1</v>
      </c>
      <c r="AC15" s="314" t="str">
        <f>VLOOKUP(AA15,[1]MapadeCalor!$B$2:$G$6,Z15+1,0)</f>
        <v>BAJO</v>
      </c>
      <c r="AD15" s="187" t="s">
        <v>834</v>
      </c>
      <c r="AE15" s="176" t="s">
        <v>832</v>
      </c>
    </row>
    <row r="16" spans="1:33" ht="216.75" x14ac:dyDescent="0.2">
      <c r="A16" s="172">
        <f t="shared" si="10"/>
        <v>9</v>
      </c>
      <c r="B16" s="173" t="s">
        <v>451</v>
      </c>
      <c r="C16" s="174" t="s">
        <v>485</v>
      </c>
      <c r="D16" s="174" t="s">
        <v>497</v>
      </c>
      <c r="E16" s="180" t="s">
        <v>835</v>
      </c>
      <c r="F16" s="180" t="s">
        <v>836</v>
      </c>
      <c r="G16" s="176" t="s">
        <v>435</v>
      </c>
      <c r="H16" s="176" t="s">
        <v>472</v>
      </c>
      <c r="I16" s="177">
        <f t="shared" si="11"/>
        <v>4</v>
      </c>
      <c r="J16" s="177">
        <f t="shared" si="12"/>
        <v>4</v>
      </c>
      <c r="K16" s="175">
        <f t="shared" si="0"/>
        <v>16</v>
      </c>
      <c r="L16" s="176" t="str">
        <f>VLOOKUP(J16,[1]MapadeCalor!$B$2:$G$6,I16+1,0)</f>
        <v>MUY ALTO</v>
      </c>
      <c r="M16" s="174" t="s">
        <v>498</v>
      </c>
      <c r="N16" s="174" t="s">
        <v>438</v>
      </c>
      <c r="O16" s="174" t="s">
        <v>444</v>
      </c>
      <c r="P16" s="174" t="s">
        <v>405</v>
      </c>
      <c r="Q16" s="177">
        <f t="shared" si="1"/>
        <v>15</v>
      </c>
      <c r="R16" s="177">
        <f t="shared" si="2"/>
        <v>5</v>
      </c>
      <c r="S16" s="177">
        <f t="shared" si="3"/>
        <v>0</v>
      </c>
      <c r="T16" s="177">
        <f t="shared" si="4"/>
        <v>20</v>
      </c>
      <c r="U16" s="176" t="str">
        <f t="shared" si="5"/>
        <v>Control Adecuado</v>
      </c>
      <c r="V16" s="176" t="str">
        <f t="shared" si="6"/>
        <v>Cambie el valor de la probabilidad</v>
      </c>
      <c r="W16" s="174" t="s">
        <v>499</v>
      </c>
      <c r="X16" s="176" t="s">
        <v>448</v>
      </c>
      <c r="Y16" s="176" t="s">
        <v>525</v>
      </c>
      <c r="Z16" s="177">
        <f t="shared" si="7"/>
        <v>3</v>
      </c>
      <c r="AA16" s="177">
        <f t="shared" si="8"/>
        <v>2</v>
      </c>
      <c r="AB16" s="177">
        <f t="shared" si="9"/>
        <v>6</v>
      </c>
      <c r="AC16" s="314" t="str">
        <f>VLOOKUP(AA16,[1]MapadeCalor!$B$2:$G$6,Z16+1,0)</f>
        <v>MEDIO</v>
      </c>
      <c r="AD16" s="187" t="s">
        <v>837</v>
      </c>
      <c r="AE16" s="176" t="s">
        <v>832</v>
      </c>
    </row>
    <row r="17" spans="1:33" ht="165.75" x14ac:dyDescent="0.2">
      <c r="A17" s="172">
        <f t="shared" si="10"/>
        <v>10</v>
      </c>
      <c r="B17" s="173" t="s">
        <v>451</v>
      </c>
      <c r="C17" s="174" t="s">
        <v>485</v>
      </c>
      <c r="D17" s="174" t="s">
        <v>501</v>
      </c>
      <c r="E17" s="174" t="s">
        <v>502</v>
      </c>
      <c r="F17" s="180" t="s">
        <v>838</v>
      </c>
      <c r="G17" s="176" t="s">
        <v>503</v>
      </c>
      <c r="H17" s="176" t="s">
        <v>436</v>
      </c>
      <c r="I17" s="177">
        <f t="shared" si="11"/>
        <v>1</v>
      </c>
      <c r="J17" s="177">
        <f t="shared" si="12"/>
        <v>3</v>
      </c>
      <c r="K17" s="175">
        <f t="shared" si="0"/>
        <v>3</v>
      </c>
      <c r="L17" s="176" t="str">
        <f>VLOOKUP(J17,[1]MapadeCalor!$B$2:$G$6,I17+1,0)</f>
        <v>BAJO</v>
      </c>
      <c r="M17" s="174" t="s">
        <v>504</v>
      </c>
      <c r="N17" s="174" t="s">
        <v>453</v>
      </c>
      <c r="O17" s="174" t="s">
        <v>444</v>
      </c>
      <c r="P17" s="174" t="s">
        <v>405</v>
      </c>
      <c r="Q17" s="177">
        <f t="shared" si="1"/>
        <v>20</v>
      </c>
      <c r="R17" s="177">
        <f t="shared" si="2"/>
        <v>5</v>
      </c>
      <c r="S17" s="177">
        <f t="shared" si="3"/>
        <v>0</v>
      </c>
      <c r="T17" s="177">
        <f t="shared" si="4"/>
        <v>25</v>
      </c>
      <c r="U17" s="176" t="str">
        <f t="shared" si="5"/>
        <v>Control Adecuado</v>
      </c>
      <c r="V17" s="176" t="str">
        <f t="shared" si="6"/>
        <v>Cambie el valor de la probabilidad</v>
      </c>
      <c r="W17" s="174" t="s">
        <v>505</v>
      </c>
      <c r="X17" s="176" t="s">
        <v>503</v>
      </c>
      <c r="Y17" s="176" t="s">
        <v>436</v>
      </c>
      <c r="Z17" s="177">
        <f t="shared" si="7"/>
        <v>1</v>
      </c>
      <c r="AA17" s="177">
        <f t="shared" si="8"/>
        <v>3</v>
      </c>
      <c r="AB17" s="177">
        <f t="shared" si="9"/>
        <v>3</v>
      </c>
      <c r="AC17" s="314" t="str">
        <f>VLOOKUP(AA17,[1]MapadeCalor!$B$2:$G$6,Z17+1,0)</f>
        <v>BAJO</v>
      </c>
      <c r="AD17" s="316" t="s">
        <v>839</v>
      </c>
      <c r="AE17" s="176" t="s">
        <v>832</v>
      </c>
    </row>
    <row r="18" spans="1:33" ht="255" x14ac:dyDescent="0.2">
      <c r="A18" s="172">
        <f t="shared" si="10"/>
        <v>11</v>
      </c>
      <c r="B18" s="173" t="s">
        <v>451</v>
      </c>
      <c r="C18" s="174" t="s">
        <v>485</v>
      </c>
      <c r="D18" s="182" t="s">
        <v>506</v>
      </c>
      <c r="E18" s="182" t="s">
        <v>840</v>
      </c>
      <c r="F18" s="182" t="s">
        <v>507</v>
      </c>
      <c r="G18" s="176" t="s">
        <v>435</v>
      </c>
      <c r="H18" s="176" t="s">
        <v>472</v>
      </c>
      <c r="I18" s="177">
        <f t="shared" si="11"/>
        <v>4</v>
      </c>
      <c r="J18" s="177">
        <f t="shared" si="12"/>
        <v>4</v>
      </c>
      <c r="K18" s="175">
        <f t="shared" si="0"/>
        <v>16</v>
      </c>
      <c r="L18" s="176" t="str">
        <f>VLOOKUP(J18,[1]MapadeCalor!$B$2:$G$6,I18+1,0)</f>
        <v>MUY ALTO</v>
      </c>
      <c r="M18" s="174" t="s">
        <v>508</v>
      </c>
      <c r="N18" s="174" t="s">
        <v>438</v>
      </c>
      <c r="O18" s="174" t="s">
        <v>444</v>
      </c>
      <c r="P18" s="174" t="s">
        <v>405</v>
      </c>
      <c r="Q18" s="177">
        <f t="shared" si="1"/>
        <v>15</v>
      </c>
      <c r="R18" s="177">
        <f t="shared" si="2"/>
        <v>5</v>
      </c>
      <c r="S18" s="177">
        <f t="shared" si="3"/>
        <v>0</v>
      </c>
      <c r="T18" s="177">
        <f t="shared" si="4"/>
        <v>20</v>
      </c>
      <c r="U18" s="176" t="str">
        <f t="shared" si="5"/>
        <v>Control Adecuado</v>
      </c>
      <c r="V18" s="176" t="str">
        <f t="shared" si="6"/>
        <v>Cambie el valor de la probabilidad</v>
      </c>
      <c r="W18" s="174" t="s">
        <v>509</v>
      </c>
      <c r="X18" s="176" t="s">
        <v>503</v>
      </c>
      <c r="Y18" s="176" t="s">
        <v>625</v>
      </c>
      <c r="Z18" s="177">
        <f t="shared" si="7"/>
        <v>1</v>
      </c>
      <c r="AA18" s="177">
        <f t="shared" si="8"/>
        <v>1</v>
      </c>
      <c r="AB18" s="177">
        <f t="shared" si="9"/>
        <v>1</v>
      </c>
      <c r="AC18" s="314" t="str">
        <f>VLOOKUP(AA18,[1]MapadeCalor!$B$2:$G$6,Z18+1,0)</f>
        <v>BAJO</v>
      </c>
      <c r="AD18" s="187" t="s">
        <v>841</v>
      </c>
      <c r="AE18" s="176" t="s">
        <v>832</v>
      </c>
    </row>
    <row r="19" spans="1:33" ht="63.75" x14ac:dyDescent="0.2">
      <c r="A19" s="317">
        <f t="shared" si="10"/>
        <v>12</v>
      </c>
      <c r="B19" s="318" t="s">
        <v>430</v>
      </c>
      <c r="C19" s="319" t="s">
        <v>511</v>
      </c>
      <c r="D19" s="320" t="s">
        <v>842</v>
      </c>
      <c r="E19" s="321" t="s">
        <v>843</v>
      </c>
      <c r="F19" s="321" t="s">
        <v>844</v>
      </c>
      <c r="G19" s="322" t="s">
        <v>512</v>
      </c>
      <c r="H19" s="323" t="s">
        <v>436</v>
      </c>
      <c r="I19" s="323">
        <f t="shared" si="11"/>
        <v>5</v>
      </c>
      <c r="J19" s="323">
        <f t="shared" si="12"/>
        <v>3</v>
      </c>
      <c r="K19" s="324">
        <f t="shared" si="0"/>
        <v>15</v>
      </c>
      <c r="L19" s="323" t="str">
        <f>VLOOKUP(J19,[1]MapadeCalor!$B$2:$G$6,I19+1,0)</f>
        <v>MUY ALTO</v>
      </c>
      <c r="M19" s="325" t="s">
        <v>845</v>
      </c>
      <c r="N19" s="174" t="s">
        <v>438</v>
      </c>
      <c r="O19" s="174" t="s">
        <v>444</v>
      </c>
      <c r="P19" s="174" t="s">
        <v>405</v>
      </c>
      <c r="Q19" s="177">
        <f t="shared" si="1"/>
        <v>15</v>
      </c>
      <c r="R19" s="177">
        <f t="shared" si="2"/>
        <v>5</v>
      </c>
      <c r="S19" s="177">
        <f t="shared" si="3"/>
        <v>0</v>
      </c>
      <c r="T19" s="177">
        <f t="shared" si="4"/>
        <v>20</v>
      </c>
      <c r="U19" s="176" t="str">
        <f t="shared" si="5"/>
        <v>Control Adecuado</v>
      </c>
      <c r="V19" s="176" t="str">
        <f t="shared" si="6"/>
        <v>Cambie el valor de la probabilidad</v>
      </c>
      <c r="W19" s="174" t="s">
        <v>513</v>
      </c>
      <c r="X19" s="176" t="s">
        <v>481</v>
      </c>
      <c r="Y19" s="176" t="s">
        <v>525</v>
      </c>
      <c r="Z19" s="177">
        <f t="shared" si="7"/>
        <v>2</v>
      </c>
      <c r="AA19" s="177">
        <f t="shared" si="8"/>
        <v>2</v>
      </c>
      <c r="AB19" s="177">
        <f t="shared" si="9"/>
        <v>4</v>
      </c>
      <c r="AC19" s="314" t="str">
        <f>VLOOKUP(AA19,[1]MapadeCalor!$B$2:$G$6,Z19+1,0)</f>
        <v>BAJO</v>
      </c>
      <c r="AD19" s="326" t="s">
        <v>846</v>
      </c>
      <c r="AE19" s="327" t="s">
        <v>847</v>
      </c>
    </row>
    <row r="20" spans="1:33" ht="63.75" x14ac:dyDescent="0.2">
      <c r="A20" s="172">
        <f t="shared" si="10"/>
        <v>13</v>
      </c>
      <c r="B20" s="181" t="s">
        <v>477</v>
      </c>
      <c r="C20" s="176" t="s">
        <v>511</v>
      </c>
      <c r="D20" s="328" t="s">
        <v>848</v>
      </c>
      <c r="E20" s="329" t="s">
        <v>849</v>
      </c>
      <c r="F20" s="329" t="s">
        <v>850</v>
      </c>
      <c r="G20" s="176" t="s">
        <v>503</v>
      </c>
      <c r="H20" s="176" t="s">
        <v>552</v>
      </c>
      <c r="I20" s="177">
        <f t="shared" si="11"/>
        <v>1</v>
      </c>
      <c r="J20" s="177">
        <f t="shared" si="12"/>
        <v>5</v>
      </c>
      <c r="K20" s="175">
        <f t="shared" si="0"/>
        <v>5</v>
      </c>
      <c r="L20" s="176" t="str">
        <f>VLOOKUP(J20,[1]MapadeCalor!$B$2:$G$6,I20+1,0)</f>
        <v>ALTO</v>
      </c>
      <c r="M20" s="330" t="s">
        <v>851</v>
      </c>
      <c r="N20" s="174" t="s">
        <v>438</v>
      </c>
      <c r="O20" s="174" t="s">
        <v>444</v>
      </c>
      <c r="P20" s="174" t="s">
        <v>406</v>
      </c>
      <c r="Q20" s="177">
        <f t="shared" si="1"/>
        <v>15</v>
      </c>
      <c r="R20" s="177">
        <f t="shared" si="2"/>
        <v>5</v>
      </c>
      <c r="S20" s="177">
        <f t="shared" si="3"/>
        <v>0</v>
      </c>
      <c r="T20" s="177">
        <f t="shared" si="4"/>
        <v>20</v>
      </c>
      <c r="U20" s="176" t="str">
        <f t="shared" si="5"/>
        <v>Control Adecuado</v>
      </c>
      <c r="V20" s="176" t="str">
        <f t="shared" si="6"/>
        <v>Cambie el valor del impacto</v>
      </c>
      <c r="W20" s="331" t="s">
        <v>513</v>
      </c>
      <c r="X20" s="176" t="s">
        <v>481</v>
      </c>
      <c r="Y20" s="176" t="s">
        <v>525</v>
      </c>
      <c r="Z20" s="177">
        <f t="shared" si="7"/>
        <v>2</v>
      </c>
      <c r="AA20" s="177">
        <f t="shared" si="8"/>
        <v>2</v>
      </c>
      <c r="AB20" s="177">
        <f t="shared" si="9"/>
        <v>4</v>
      </c>
      <c r="AC20" s="314" t="str">
        <f>VLOOKUP(AA20,[1]MapadeCalor!$B$2:$G$6,Z20+1,0)</f>
        <v>BAJO</v>
      </c>
      <c r="AD20" s="326" t="s">
        <v>846</v>
      </c>
      <c r="AE20" s="327" t="s">
        <v>847</v>
      </c>
    </row>
    <row r="21" spans="1:33" ht="63.75" x14ac:dyDescent="0.2">
      <c r="A21" s="317">
        <f t="shared" si="10"/>
        <v>14</v>
      </c>
      <c r="B21" s="318" t="s">
        <v>430</v>
      </c>
      <c r="C21" s="319" t="s">
        <v>511</v>
      </c>
      <c r="D21" s="332" t="s">
        <v>852</v>
      </c>
      <c r="E21" s="333" t="s">
        <v>853</v>
      </c>
      <c r="F21" s="333" t="s">
        <v>854</v>
      </c>
      <c r="G21" s="319" t="s">
        <v>435</v>
      </c>
      <c r="H21" s="319" t="s">
        <v>436</v>
      </c>
      <c r="I21" s="319">
        <f t="shared" si="11"/>
        <v>4</v>
      </c>
      <c r="J21" s="319">
        <f t="shared" si="12"/>
        <v>3</v>
      </c>
      <c r="K21" s="332">
        <f t="shared" si="0"/>
        <v>12</v>
      </c>
      <c r="L21" s="319" t="str">
        <f>VLOOKUP(J21,[1]MapadeCalor!$B$2:$G$6,I21+1,0)</f>
        <v>MUY ALTO</v>
      </c>
      <c r="M21" s="332" t="s">
        <v>855</v>
      </c>
      <c r="N21" s="174" t="s">
        <v>438</v>
      </c>
      <c r="O21" s="174" t="s">
        <v>444</v>
      </c>
      <c r="P21" s="174" t="s">
        <v>465</v>
      </c>
      <c r="Q21" s="177">
        <f t="shared" si="1"/>
        <v>15</v>
      </c>
      <c r="R21" s="177">
        <f t="shared" si="2"/>
        <v>5</v>
      </c>
      <c r="S21" s="177">
        <f t="shared" si="3"/>
        <v>10</v>
      </c>
      <c r="T21" s="177">
        <f t="shared" si="4"/>
        <v>30</v>
      </c>
      <c r="U21" s="176" t="str">
        <f t="shared" si="5"/>
        <v>Control Fuerte</v>
      </c>
      <c r="V21" s="176" t="str">
        <f t="shared" si="6"/>
        <v>Cambie probabilidad e impacto</v>
      </c>
      <c r="W21" s="174" t="s">
        <v>514</v>
      </c>
      <c r="X21" s="176" t="s">
        <v>481</v>
      </c>
      <c r="Y21" s="176" t="s">
        <v>525</v>
      </c>
      <c r="Z21" s="177">
        <f t="shared" si="7"/>
        <v>2</v>
      </c>
      <c r="AA21" s="177">
        <f t="shared" si="8"/>
        <v>2</v>
      </c>
      <c r="AB21" s="177">
        <f t="shared" si="9"/>
        <v>4</v>
      </c>
      <c r="AC21" s="314" t="str">
        <f>VLOOKUP(AA21,[1]MapadeCalor!$B$2:$G$6,Z21+1,0)</f>
        <v>BAJO</v>
      </c>
      <c r="AD21" s="179" t="s">
        <v>856</v>
      </c>
      <c r="AE21" s="327" t="s">
        <v>847</v>
      </c>
    </row>
    <row r="22" spans="1:33" ht="71.25" x14ac:dyDescent="0.2">
      <c r="A22" s="317">
        <f t="shared" si="10"/>
        <v>15</v>
      </c>
      <c r="B22" s="318" t="s">
        <v>467</v>
      </c>
      <c r="C22" s="319" t="s">
        <v>511</v>
      </c>
      <c r="D22" s="332" t="s">
        <v>857</v>
      </c>
      <c r="E22" s="333" t="s">
        <v>515</v>
      </c>
      <c r="F22" s="333" t="s">
        <v>858</v>
      </c>
      <c r="G22" s="319" t="s">
        <v>448</v>
      </c>
      <c r="H22" s="319" t="s">
        <v>472</v>
      </c>
      <c r="I22" s="319">
        <f t="shared" si="11"/>
        <v>3</v>
      </c>
      <c r="J22" s="319">
        <f t="shared" si="12"/>
        <v>4</v>
      </c>
      <c r="K22" s="332">
        <f t="shared" si="0"/>
        <v>12</v>
      </c>
      <c r="L22" s="319" t="str">
        <f>VLOOKUP(J22,[1]MapadeCalor!$B$2:$G$6,I22+1,0)</f>
        <v>ALTO</v>
      </c>
      <c r="M22" s="334" t="s">
        <v>859</v>
      </c>
      <c r="N22" s="174" t="s">
        <v>438</v>
      </c>
      <c r="O22" s="174" t="s">
        <v>444</v>
      </c>
      <c r="P22" s="174" t="s">
        <v>405</v>
      </c>
      <c r="Q22" s="177">
        <f t="shared" si="1"/>
        <v>15</v>
      </c>
      <c r="R22" s="177">
        <f t="shared" si="2"/>
        <v>5</v>
      </c>
      <c r="S22" s="177">
        <f t="shared" si="3"/>
        <v>0</v>
      </c>
      <c r="T22" s="177">
        <f t="shared" si="4"/>
        <v>20</v>
      </c>
      <c r="U22" s="176" t="str">
        <f t="shared" si="5"/>
        <v>Control Adecuado</v>
      </c>
      <c r="V22" s="176" t="str">
        <f t="shared" si="6"/>
        <v>Cambie el valor de la probabilidad</v>
      </c>
      <c r="W22" s="174" t="s">
        <v>516</v>
      </c>
      <c r="X22" s="176" t="s">
        <v>503</v>
      </c>
      <c r="Y22" s="176" t="s">
        <v>525</v>
      </c>
      <c r="Z22" s="177">
        <f t="shared" si="7"/>
        <v>1</v>
      </c>
      <c r="AA22" s="177">
        <f t="shared" si="8"/>
        <v>2</v>
      </c>
      <c r="AB22" s="177">
        <f t="shared" si="9"/>
        <v>2</v>
      </c>
      <c r="AC22" s="314" t="str">
        <f>VLOOKUP(AA22,[1]MapadeCalor!$B$2:$G$6,Z22+1,0)</f>
        <v>BAJO</v>
      </c>
      <c r="AD22" s="179" t="s">
        <v>860</v>
      </c>
      <c r="AE22" s="327" t="s">
        <v>847</v>
      </c>
    </row>
    <row r="23" spans="1:33" ht="76.5" x14ac:dyDescent="0.2">
      <c r="A23" s="317">
        <f t="shared" si="10"/>
        <v>16</v>
      </c>
      <c r="B23" s="318" t="s">
        <v>490</v>
      </c>
      <c r="C23" s="319" t="s">
        <v>511</v>
      </c>
      <c r="D23" s="332" t="s">
        <v>861</v>
      </c>
      <c r="E23" s="333" t="s">
        <v>519</v>
      </c>
      <c r="F23" s="333" t="s">
        <v>862</v>
      </c>
      <c r="G23" s="319" t="s">
        <v>481</v>
      </c>
      <c r="H23" s="319" t="s">
        <v>472</v>
      </c>
      <c r="I23" s="319">
        <f t="shared" si="11"/>
        <v>2</v>
      </c>
      <c r="J23" s="319">
        <f t="shared" si="12"/>
        <v>4</v>
      </c>
      <c r="K23" s="332">
        <f t="shared" si="0"/>
        <v>8</v>
      </c>
      <c r="L23" s="319" t="str">
        <f>VLOOKUP(J23,[1]MapadeCalor!$B$2:$G$6,I23+1,0)</f>
        <v>ALTO</v>
      </c>
      <c r="M23" s="334" t="s">
        <v>863</v>
      </c>
      <c r="N23" s="174" t="s">
        <v>438</v>
      </c>
      <c r="O23" s="174" t="s">
        <v>439</v>
      </c>
      <c r="P23" s="174" t="s">
        <v>406</v>
      </c>
      <c r="Q23" s="177">
        <f t="shared" si="1"/>
        <v>15</v>
      </c>
      <c r="R23" s="177">
        <f t="shared" si="2"/>
        <v>10</v>
      </c>
      <c r="S23" s="177">
        <f t="shared" si="3"/>
        <v>0</v>
      </c>
      <c r="T23" s="177">
        <f t="shared" si="4"/>
        <v>25</v>
      </c>
      <c r="U23" s="176" t="str">
        <f t="shared" si="5"/>
        <v>Control Adecuado</v>
      </c>
      <c r="V23" s="176" t="str">
        <f t="shared" si="6"/>
        <v>Cambie el valor del impacto</v>
      </c>
      <c r="W23" s="174" t="s">
        <v>520</v>
      </c>
      <c r="X23" s="176" t="s">
        <v>503</v>
      </c>
      <c r="Y23" s="176" t="s">
        <v>625</v>
      </c>
      <c r="Z23" s="177">
        <f t="shared" si="7"/>
        <v>1</v>
      </c>
      <c r="AA23" s="177">
        <f t="shared" si="8"/>
        <v>1</v>
      </c>
      <c r="AB23" s="177">
        <f t="shared" si="9"/>
        <v>1</v>
      </c>
      <c r="AC23" s="314" t="str">
        <f>VLOOKUP(AA23,[1]MapadeCalor!$B$2:$G$6,Z23+1,0)</f>
        <v>BAJO</v>
      </c>
      <c r="AD23" s="179" t="s">
        <v>864</v>
      </c>
      <c r="AE23" s="327" t="s">
        <v>847</v>
      </c>
    </row>
    <row r="24" spans="1:33" ht="153.75" thickBot="1" x14ac:dyDescent="0.3">
      <c r="A24" s="172">
        <f t="shared" si="10"/>
        <v>17</v>
      </c>
      <c r="B24" s="181" t="s">
        <v>430</v>
      </c>
      <c r="C24" s="176" t="s">
        <v>511</v>
      </c>
      <c r="D24" s="174" t="s">
        <v>865</v>
      </c>
      <c r="E24" s="184" t="s">
        <v>866</v>
      </c>
      <c r="F24" s="184" t="s">
        <v>867</v>
      </c>
      <c r="G24" s="176" t="s">
        <v>448</v>
      </c>
      <c r="H24" s="176" t="s">
        <v>525</v>
      </c>
      <c r="I24" s="177">
        <f t="shared" si="11"/>
        <v>3</v>
      </c>
      <c r="J24" s="177">
        <f t="shared" si="12"/>
        <v>2</v>
      </c>
      <c r="K24" s="175">
        <f t="shared" si="0"/>
        <v>6</v>
      </c>
      <c r="L24" s="176" t="str">
        <f>VLOOKUP(J24,[1]MapadeCalor!$B$2:$G$6,I24+1,0)</f>
        <v>MEDIO</v>
      </c>
      <c r="M24" s="174" t="s">
        <v>868</v>
      </c>
      <c r="N24" s="174" t="s">
        <v>443</v>
      </c>
      <c r="O24" s="174" t="s">
        <v>444</v>
      </c>
      <c r="P24" s="174" t="s">
        <v>465</v>
      </c>
      <c r="Q24" s="177">
        <f t="shared" si="1"/>
        <v>5</v>
      </c>
      <c r="R24" s="177">
        <f t="shared" si="2"/>
        <v>5</v>
      </c>
      <c r="S24" s="177">
        <f t="shared" si="3"/>
        <v>10</v>
      </c>
      <c r="T24" s="177">
        <f t="shared" si="4"/>
        <v>20</v>
      </c>
      <c r="U24" s="176" t="str">
        <f t="shared" si="5"/>
        <v>Control Adecuado</v>
      </c>
      <c r="V24" s="176" t="str">
        <f t="shared" si="6"/>
        <v>Cambie probabilidad e impacto</v>
      </c>
      <c r="W24" s="174" t="s">
        <v>869</v>
      </c>
      <c r="X24" s="176" t="s">
        <v>503</v>
      </c>
      <c r="Y24" s="176" t="s">
        <v>625</v>
      </c>
      <c r="Z24" s="177">
        <f t="shared" si="7"/>
        <v>1</v>
      </c>
      <c r="AA24" s="177">
        <f t="shared" si="8"/>
        <v>1</v>
      </c>
      <c r="AB24" s="177">
        <f t="shared" si="9"/>
        <v>1</v>
      </c>
      <c r="AC24" s="314" t="str">
        <f>VLOOKUP(AA24,[1]MapadeCalor!$B$2:$G$6,Z24+1,0)</f>
        <v>BAJO</v>
      </c>
      <c r="AD24" s="335" t="s">
        <v>870</v>
      </c>
      <c r="AE24" s="176" t="s">
        <v>871</v>
      </c>
      <c r="AF24" s="1"/>
      <c r="AG24" s="1"/>
    </row>
    <row r="25" spans="1:33" ht="77.25" thickBot="1" x14ac:dyDescent="0.3">
      <c r="A25" s="172">
        <f t="shared" si="10"/>
        <v>18</v>
      </c>
      <c r="B25" s="181" t="s">
        <v>430</v>
      </c>
      <c r="C25" s="176" t="s">
        <v>511</v>
      </c>
      <c r="D25" s="174" t="s">
        <v>872</v>
      </c>
      <c r="E25" s="184" t="s">
        <v>873</v>
      </c>
      <c r="F25" s="174" t="s">
        <v>874</v>
      </c>
      <c r="G25" s="176" t="s">
        <v>435</v>
      </c>
      <c r="H25" s="176" t="s">
        <v>525</v>
      </c>
      <c r="I25" s="177">
        <f t="shared" si="11"/>
        <v>4</v>
      </c>
      <c r="J25" s="177">
        <f t="shared" si="12"/>
        <v>2</v>
      </c>
      <c r="K25" s="175">
        <f t="shared" si="0"/>
        <v>8</v>
      </c>
      <c r="L25" s="176" t="str">
        <f>VLOOKUP(J25,[1]MapadeCalor!$B$2:$G$6,I25+1,0)</f>
        <v>ALTO</v>
      </c>
      <c r="M25" s="174" t="s">
        <v>875</v>
      </c>
      <c r="N25" s="174" t="s">
        <v>438</v>
      </c>
      <c r="O25" s="174" t="s">
        <v>444</v>
      </c>
      <c r="P25" s="174" t="s">
        <v>405</v>
      </c>
      <c r="Q25" s="177">
        <f t="shared" si="1"/>
        <v>15</v>
      </c>
      <c r="R25" s="177">
        <f t="shared" si="2"/>
        <v>5</v>
      </c>
      <c r="S25" s="177">
        <f t="shared" si="3"/>
        <v>0</v>
      </c>
      <c r="T25" s="177">
        <f t="shared" si="4"/>
        <v>20</v>
      </c>
      <c r="U25" s="176" t="str">
        <f t="shared" si="5"/>
        <v>Control Adecuado</v>
      </c>
      <c r="V25" s="176" t="str">
        <f t="shared" si="6"/>
        <v>Cambie el valor de la probabilidad</v>
      </c>
      <c r="W25" s="176" t="s">
        <v>876</v>
      </c>
      <c r="X25" s="176" t="s">
        <v>503</v>
      </c>
      <c r="Y25" s="176" t="s">
        <v>625</v>
      </c>
      <c r="Z25" s="177">
        <f t="shared" si="7"/>
        <v>1</v>
      </c>
      <c r="AA25" s="177">
        <f t="shared" si="8"/>
        <v>1</v>
      </c>
      <c r="AB25" s="177">
        <f t="shared" si="9"/>
        <v>1</v>
      </c>
      <c r="AC25" s="314" t="str">
        <f>VLOOKUP(AA25,[1]MapadeCalor!$B$2:$G$6,Z25+1,0)</f>
        <v>BAJO</v>
      </c>
      <c r="AD25" s="336" t="s">
        <v>877</v>
      </c>
      <c r="AE25" s="337" t="s">
        <v>878</v>
      </c>
      <c r="AF25" s="1"/>
      <c r="AG25" s="1"/>
    </row>
    <row r="26" spans="1:33" ht="90" thickBot="1" x14ac:dyDescent="0.3">
      <c r="A26" s="172">
        <f t="shared" si="10"/>
        <v>19</v>
      </c>
      <c r="B26" s="181" t="s">
        <v>430</v>
      </c>
      <c r="C26" s="176" t="s">
        <v>511</v>
      </c>
      <c r="D26" s="174" t="s">
        <v>879</v>
      </c>
      <c r="E26" s="184" t="s">
        <v>880</v>
      </c>
      <c r="F26" s="184" t="s">
        <v>881</v>
      </c>
      <c r="G26" s="176" t="s">
        <v>435</v>
      </c>
      <c r="H26" s="176" t="s">
        <v>525</v>
      </c>
      <c r="I26" s="177">
        <f t="shared" si="11"/>
        <v>4</v>
      </c>
      <c r="J26" s="177">
        <f t="shared" si="12"/>
        <v>2</v>
      </c>
      <c r="K26" s="175">
        <f t="shared" si="0"/>
        <v>8</v>
      </c>
      <c r="L26" s="176" t="str">
        <f>VLOOKUP(J26,[1]MapadeCalor!$B$2:$G$6,I26+1,0)</f>
        <v>ALTO</v>
      </c>
      <c r="M26" s="174" t="s">
        <v>882</v>
      </c>
      <c r="N26" s="174" t="s">
        <v>453</v>
      </c>
      <c r="O26" s="174" t="s">
        <v>444</v>
      </c>
      <c r="P26" s="174" t="s">
        <v>405</v>
      </c>
      <c r="Q26" s="177">
        <f t="shared" si="1"/>
        <v>20</v>
      </c>
      <c r="R26" s="177">
        <f t="shared" si="2"/>
        <v>5</v>
      </c>
      <c r="S26" s="177">
        <f t="shared" si="3"/>
        <v>0</v>
      </c>
      <c r="T26" s="177">
        <f t="shared" si="4"/>
        <v>25</v>
      </c>
      <c r="U26" s="176" t="str">
        <f t="shared" si="5"/>
        <v>Control Adecuado</v>
      </c>
      <c r="V26" s="176" t="str">
        <f t="shared" si="6"/>
        <v>Cambie el valor de la probabilidad</v>
      </c>
      <c r="W26" s="176" t="s">
        <v>883</v>
      </c>
      <c r="X26" s="176" t="s">
        <v>503</v>
      </c>
      <c r="Y26" s="176" t="s">
        <v>525</v>
      </c>
      <c r="Z26" s="177">
        <f t="shared" si="7"/>
        <v>1</v>
      </c>
      <c r="AA26" s="177">
        <f t="shared" si="8"/>
        <v>2</v>
      </c>
      <c r="AB26" s="177">
        <f t="shared" si="9"/>
        <v>2</v>
      </c>
      <c r="AC26" s="314" t="str">
        <f>VLOOKUP(AA26,[1]MapadeCalor!$B$2:$G$6,Z26+1,0)</f>
        <v>BAJO</v>
      </c>
      <c r="AD26" s="336" t="s">
        <v>884</v>
      </c>
      <c r="AE26" s="337" t="s">
        <v>885</v>
      </c>
      <c r="AF26" s="1"/>
      <c r="AG26" s="1"/>
    </row>
    <row r="27" spans="1:33" ht="89.25" x14ac:dyDescent="0.2">
      <c r="A27" s="172">
        <f t="shared" si="10"/>
        <v>20</v>
      </c>
      <c r="B27" s="181" t="s">
        <v>451</v>
      </c>
      <c r="C27" s="176" t="s">
        <v>491</v>
      </c>
      <c r="D27" s="185" t="s">
        <v>522</v>
      </c>
      <c r="E27" s="182" t="s">
        <v>523</v>
      </c>
      <c r="F27" s="182" t="s">
        <v>524</v>
      </c>
      <c r="G27" s="176" t="s">
        <v>448</v>
      </c>
      <c r="H27" s="176" t="s">
        <v>525</v>
      </c>
      <c r="I27" s="177">
        <f t="shared" si="11"/>
        <v>3</v>
      </c>
      <c r="J27" s="177">
        <f t="shared" si="12"/>
        <v>2</v>
      </c>
      <c r="K27" s="175">
        <f t="shared" si="0"/>
        <v>6</v>
      </c>
      <c r="L27" s="176" t="str">
        <f>VLOOKUP(J27,[1]MapadeCalor!$B$2:$G$6,I27+1,0)</f>
        <v>MEDIO</v>
      </c>
      <c r="M27" s="174" t="s">
        <v>526</v>
      </c>
      <c r="N27" s="174" t="s">
        <v>438</v>
      </c>
      <c r="O27" s="174" t="s">
        <v>444</v>
      </c>
      <c r="P27" s="174" t="s">
        <v>465</v>
      </c>
      <c r="Q27" s="177">
        <f t="shared" si="1"/>
        <v>15</v>
      </c>
      <c r="R27" s="177">
        <f t="shared" si="2"/>
        <v>5</v>
      </c>
      <c r="S27" s="177">
        <f t="shared" si="3"/>
        <v>10</v>
      </c>
      <c r="T27" s="177">
        <f t="shared" si="4"/>
        <v>30</v>
      </c>
      <c r="U27" s="176" t="str">
        <f t="shared" si="5"/>
        <v>Control Fuerte</v>
      </c>
      <c r="V27" s="176" t="str">
        <f t="shared" si="6"/>
        <v>Cambie probabilidad e impacto</v>
      </c>
      <c r="W27" s="335" t="s">
        <v>527</v>
      </c>
      <c r="X27" s="338" t="s">
        <v>481</v>
      </c>
      <c r="Y27" s="338" t="s">
        <v>525</v>
      </c>
      <c r="Z27" s="177">
        <f t="shared" si="7"/>
        <v>2</v>
      </c>
      <c r="AA27" s="177">
        <f t="shared" si="8"/>
        <v>2</v>
      </c>
      <c r="AB27" s="177">
        <f t="shared" si="9"/>
        <v>4</v>
      </c>
      <c r="AC27" s="314" t="str">
        <f>VLOOKUP(AA27,[1]MapadeCalor!$B$2:$G$6,Z27+1,0)</f>
        <v>BAJO</v>
      </c>
      <c r="AD27" s="335" t="s">
        <v>886</v>
      </c>
      <c r="AE27" s="338" t="s">
        <v>887</v>
      </c>
    </row>
    <row r="28" spans="1:33" ht="140.25" x14ac:dyDescent="0.2">
      <c r="A28" s="172">
        <f t="shared" si="10"/>
        <v>21</v>
      </c>
      <c r="B28" s="181" t="s">
        <v>451</v>
      </c>
      <c r="C28" s="176" t="s">
        <v>491</v>
      </c>
      <c r="D28" s="176" t="s">
        <v>529</v>
      </c>
      <c r="E28" s="174" t="s">
        <v>530</v>
      </c>
      <c r="F28" s="174" t="s">
        <v>531</v>
      </c>
      <c r="G28" s="176" t="s">
        <v>448</v>
      </c>
      <c r="H28" s="176" t="s">
        <v>525</v>
      </c>
      <c r="I28" s="177">
        <f t="shared" si="11"/>
        <v>3</v>
      </c>
      <c r="J28" s="177">
        <f t="shared" si="12"/>
        <v>2</v>
      </c>
      <c r="K28" s="175">
        <f t="shared" si="0"/>
        <v>6</v>
      </c>
      <c r="L28" s="176" t="str">
        <f>VLOOKUP(J28,[1]MapadeCalor!$B$2:$G$6,I28+1,0)</f>
        <v>MEDIO</v>
      </c>
      <c r="M28" s="174" t="s">
        <v>532</v>
      </c>
      <c r="N28" s="174" t="s">
        <v>438</v>
      </c>
      <c r="O28" s="174" t="s">
        <v>444</v>
      </c>
      <c r="P28" s="174" t="s">
        <v>465</v>
      </c>
      <c r="Q28" s="177">
        <f t="shared" si="1"/>
        <v>15</v>
      </c>
      <c r="R28" s="177">
        <f t="shared" si="2"/>
        <v>5</v>
      </c>
      <c r="S28" s="177">
        <f t="shared" si="3"/>
        <v>10</v>
      </c>
      <c r="T28" s="177">
        <f t="shared" si="4"/>
        <v>30</v>
      </c>
      <c r="U28" s="176" t="str">
        <f t="shared" si="5"/>
        <v>Control Fuerte</v>
      </c>
      <c r="V28" s="176" t="str">
        <f t="shared" si="6"/>
        <v>Cambie probabilidad e impacto</v>
      </c>
      <c r="W28" s="174" t="s">
        <v>533</v>
      </c>
      <c r="X28" s="338" t="s">
        <v>481</v>
      </c>
      <c r="Y28" s="338" t="s">
        <v>525</v>
      </c>
      <c r="Z28" s="177">
        <f t="shared" si="7"/>
        <v>2</v>
      </c>
      <c r="AA28" s="177">
        <f t="shared" si="8"/>
        <v>2</v>
      </c>
      <c r="AB28" s="177">
        <f t="shared" si="9"/>
        <v>4</v>
      </c>
      <c r="AC28" s="314" t="str">
        <f>VLOOKUP(AA28,[1]MapadeCalor!$B$2:$G$6,Z28+1,0)</f>
        <v>BAJO</v>
      </c>
      <c r="AD28" s="335" t="s">
        <v>888</v>
      </c>
      <c r="AE28" s="338" t="s">
        <v>887</v>
      </c>
    </row>
    <row r="29" spans="1:33" ht="76.5" x14ac:dyDescent="0.2">
      <c r="A29" s="172">
        <f t="shared" si="10"/>
        <v>22</v>
      </c>
      <c r="B29" s="181" t="s">
        <v>451</v>
      </c>
      <c r="C29" s="176" t="s">
        <v>491</v>
      </c>
      <c r="D29" s="176" t="s">
        <v>534</v>
      </c>
      <c r="E29" s="174" t="s">
        <v>535</v>
      </c>
      <c r="F29" s="339" t="s">
        <v>536</v>
      </c>
      <c r="G29" s="176" t="s">
        <v>481</v>
      </c>
      <c r="H29" s="176" t="s">
        <v>525</v>
      </c>
      <c r="I29" s="177">
        <f t="shared" si="11"/>
        <v>2</v>
      </c>
      <c r="J29" s="177">
        <f t="shared" si="12"/>
        <v>2</v>
      </c>
      <c r="K29" s="175">
        <f t="shared" si="0"/>
        <v>4</v>
      </c>
      <c r="L29" s="176" t="str">
        <f>VLOOKUP(J29,[1]MapadeCalor!$B$2:$G$6,I29+1,0)</f>
        <v>BAJO</v>
      </c>
      <c r="M29" s="339" t="s">
        <v>537</v>
      </c>
      <c r="N29" s="174" t="s">
        <v>438</v>
      </c>
      <c r="O29" s="174" t="s">
        <v>444</v>
      </c>
      <c r="P29" s="174" t="s">
        <v>465</v>
      </c>
      <c r="Q29" s="177">
        <f t="shared" si="1"/>
        <v>15</v>
      </c>
      <c r="R29" s="177">
        <f t="shared" si="2"/>
        <v>5</v>
      </c>
      <c r="S29" s="177">
        <f t="shared" si="3"/>
        <v>10</v>
      </c>
      <c r="T29" s="177">
        <f t="shared" si="4"/>
        <v>30</v>
      </c>
      <c r="U29" s="176" t="str">
        <f t="shared" si="5"/>
        <v>Control Fuerte</v>
      </c>
      <c r="V29" s="176" t="str">
        <f t="shared" si="6"/>
        <v>Cambie probabilidad e impacto</v>
      </c>
      <c r="W29" s="174" t="s">
        <v>538</v>
      </c>
      <c r="X29" s="338" t="s">
        <v>503</v>
      </c>
      <c r="Y29" s="338" t="s">
        <v>625</v>
      </c>
      <c r="Z29" s="177">
        <f t="shared" si="7"/>
        <v>1</v>
      </c>
      <c r="AA29" s="177">
        <f t="shared" si="8"/>
        <v>1</v>
      </c>
      <c r="AB29" s="177">
        <f t="shared" si="9"/>
        <v>1</v>
      </c>
      <c r="AC29" s="314" t="str">
        <f>VLOOKUP(AA29,[1]MapadeCalor!$B$2:$G$6,Z29+1,0)</f>
        <v>BAJO</v>
      </c>
      <c r="AD29" s="174"/>
      <c r="AE29" s="176"/>
    </row>
    <row r="30" spans="1:33" ht="51" x14ac:dyDescent="0.25">
      <c r="A30" s="172">
        <f t="shared" si="10"/>
        <v>23</v>
      </c>
      <c r="B30" s="181" t="s">
        <v>451</v>
      </c>
      <c r="C30" s="176" t="s">
        <v>510</v>
      </c>
      <c r="D30" s="174" t="s">
        <v>539</v>
      </c>
      <c r="E30" s="174" t="s">
        <v>540</v>
      </c>
      <c r="F30" s="174" t="s">
        <v>541</v>
      </c>
      <c r="G30" s="176" t="s">
        <v>481</v>
      </c>
      <c r="H30" s="176" t="s">
        <v>472</v>
      </c>
      <c r="I30" s="177">
        <f t="shared" si="11"/>
        <v>2</v>
      </c>
      <c r="J30" s="177">
        <f t="shared" si="12"/>
        <v>4</v>
      </c>
      <c r="K30" s="175">
        <f t="shared" si="0"/>
        <v>8</v>
      </c>
      <c r="L30" s="176" t="str">
        <f>VLOOKUP(J30,[1]MapadeCalor!$B$2:$G$6,I30+1,0)</f>
        <v>ALTO</v>
      </c>
      <c r="M30" s="174" t="s">
        <v>542</v>
      </c>
      <c r="N30" s="174" t="s">
        <v>438</v>
      </c>
      <c r="O30" s="174" t="s">
        <v>444</v>
      </c>
      <c r="P30" s="174" t="s">
        <v>405</v>
      </c>
      <c r="Q30" s="177">
        <f t="shared" si="1"/>
        <v>15</v>
      </c>
      <c r="R30" s="177">
        <f t="shared" si="2"/>
        <v>5</v>
      </c>
      <c r="S30" s="177">
        <f t="shared" si="3"/>
        <v>0</v>
      </c>
      <c r="T30" s="177">
        <f t="shared" si="4"/>
        <v>20</v>
      </c>
      <c r="U30" s="176" t="str">
        <f t="shared" si="5"/>
        <v>Control Adecuado</v>
      </c>
      <c r="V30" s="176" t="str">
        <f t="shared" si="6"/>
        <v>Cambie el valor de la probabilidad</v>
      </c>
      <c r="W30" s="174" t="s">
        <v>543</v>
      </c>
      <c r="X30" s="176"/>
      <c r="Y30" s="176"/>
      <c r="Z30" s="177">
        <f t="shared" si="7"/>
        <v>0</v>
      </c>
      <c r="AA30" s="177">
        <f t="shared" si="8"/>
        <v>0</v>
      </c>
      <c r="AB30" s="177">
        <f t="shared" si="9"/>
        <v>0</v>
      </c>
      <c r="AC30" s="314" t="e">
        <f>VLOOKUP(AA30,[1]MapadeCalor!$B$2:$G$6,Z30+1,0)</f>
        <v>#N/A</v>
      </c>
      <c r="AD30" s="174"/>
      <c r="AE30" s="176"/>
      <c r="AF30" s="1"/>
      <c r="AG30" s="1"/>
    </row>
    <row r="31" spans="1:33" ht="51" x14ac:dyDescent="0.25">
      <c r="A31" s="172">
        <f t="shared" si="10"/>
        <v>24</v>
      </c>
      <c r="B31" s="181" t="s">
        <v>451</v>
      </c>
      <c r="C31" s="176" t="s">
        <v>510</v>
      </c>
      <c r="D31" s="174" t="s">
        <v>544</v>
      </c>
      <c r="E31" s="174" t="s">
        <v>545</v>
      </c>
      <c r="F31" s="174" t="s">
        <v>546</v>
      </c>
      <c r="G31" s="176" t="s">
        <v>448</v>
      </c>
      <c r="H31" s="176" t="s">
        <v>436</v>
      </c>
      <c r="I31" s="177">
        <f t="shared" si="11"/>
        <v>3</v>
      </c>
      <c r="J31" s="177">
        <f t="shared" si="12"/>
        <v>3</v>
      </c>
      <c r="K31" s="175">
        <f t="shared" si="0"/>
        <v>9</v>
      </c>
      <c r="L31" s="176" t="str">
        <f>VLOOKUP(J31,[1]MapadeCalor!$B$2:$G$6,I31+1,0)</f>
        <v>ALTO</v>
      </c>
      <c r="M31" s="174" t="s">
        <v>547</v>
      </c>
      <c r="N31" s="174" t="s">
        <v>438</v>
      </c>
      <c r="O31" s="174" t="s">
        <v>439</v>
      </c>
      <c r="P31" s="174" t="s">
        <v>405</v>
      </c>
      <c r="Q31" s="177">
        <f t="shared" si="1"/>
        <v>15</v>
      </c>
      <c r="R31" s="177">
        <f t="shared" si="2"/>
        <v>10</v>
      </c>
      <c r="S31" s="177">
        <f t="shared" si="3"/>
        <v>0</v>
      </c>
      <c r="T31" s="177">
        <f t="shared" si="4"/>
        <v>25</v>
      </c>
      <c r="U31" s="176" t="str">
        <f t="shared" si="5"/>
        <v>Control Adecuado</v>
      </c>
      <c r="V31" s="176" t="str">
        <f t="shared" si="6"/>
        <v>Cambie el valor de la probabilidad</v>
      </c>
      <c r="W31" s="174" t="s">
        <v>548</v>
      </c>
      <c r="X31" s="176"/>
      <c r="Y31" s="176"/>
      <c r="Z31" s="177">
        <f t="shared" si="7"/>
        <v>0</v>
      </c>
      <c r="AA31" s="177">
        <f t="shared" si="8"/>
        <v>0</v>
      </c>
      <c r="AB31" s="177">
        <f t="shared" si="9"/>
        <v>0</v>
      </c>
      <c r="AC31" s="314" t="e">
        <f>VLOOKUP(AA31,[1]MapadeCalor!$B$2:$G$6,Z31+1,0)</f>
        <v>#N/A</v>
      </c>
      <c r="AD31" s="174"/>
      <c r="AE31" s="176"/>
      <c r="AF31" s="1"/>
      <c r="AG31" s="1"/>
    </row>
    <row r="32" spans="1:33" ht="38.25" x14ac:dyDescent="0.25">
      <c r="A32" s="172">
        <f t="shared" si="10"/>
        <v>25</v>
      </c>
      <c r="B32" s="181" t="s">
        <v>477</v>
      </c>
      <c r="C32" s="176" t="s">
        <v>510</v>
      </c>
      <c r="D32" s="174" t="s">
        <v>549</v>
      </c>
      <c r="E32" s="174" t="s">
        <v>550</v>
      </c>
      <c r="F32" s="174" t="s">
        <v>551</v>
      </c>
      <c r="G32" s="176" t="s">
        <v>481</v>
      </c>
      <c r="H32" s="176" t="s">
        <v>552</v>
      </c>
      <c r="I32" s="177">
        <f t="shared" si="11"/>
        <v>2</v>
      </c>
      <c r="J32" s="177">
        <f t="shared" si="12"/>
        <v>5</v>
      </c>
      <c r="K32" s="175">
        <f t="shared" si="0"/>
        <v>10</v>
      </c>
      <c r="L32" s="176" t="str">
        <f>VLOOKUP(J32,[1]MapadeCalor!$B$2:$G$6,I32+1,0)</f>
        <v>ALTO</v>
      </c>
      <c r="M32" s="174" t="s">
        <v>553</v>
      </c>
      <c r="N32" s="174" t="s">
        <v>438</v>
      </c>
      <c r="O32" s="174" t="s">
        <v>444</v>
      </c>
      <c r="P32" s="174" t="s">
        <v>405</v>
      </c>
      <c r="Q32" s="177">
        <f t="shared" si="1"/>
        <v>15</v>
      </c>
      <c r="R32" s="177">
        <f t="shared" si="2"/>
        <v>5</v>
      </c>
      <c r="S32" s="177">
        <f t="shared" si="3"/>
        <v>0</v>
      </c>
      <c r="T32" s="177">
        <f t="shared" si="4"/>
        <v>20</v>
      </c>
      <c r="U32" s="176" t="str">
        <f t="shared" si="5"/>
        <v>Control Adecuado</v>
      </c>
      <c r="V32" s="176" t="str">
        <f t="shared" si="6"/>
        <v>Cambie el valor de la probabilidad</v>
      </c>
      <c r="W32" s="174" t="s">
        <v>554</v>
      </c>
      <c r="X32" s="176"/>
      <c r="Y32" s="176"/>
      <c r="Z32" s="177">
        <f t="shared" si="7"/>
        <v>0</v>
      </c>
      <c r="AA32" s="177">
        <f t="shared" si="8"/>
        <v>0</v>
      </c>
      <c r="AB32" s="177">
        <f t="shared" si="9"/>
        <v>0</v>
      </c>
      <c r="AC32" s="314" t="e">
        <f>VLOOKUP(AA32,[1]MapadeCalor!$B$2:$G$6,Z32+1,0)</f>
        <v>#N/A</v>
      </c>
      <c r="AD32" s="174"/>
      <c r="AE32" s="176"/>
      <c r="AF32" s="1"/>
      <c r="AG32" s="1"/>
    </row>
    <row r="33" spans="1:33" ht="38.25" x14ac:dyDescent="0.25">
      <c r="A33" s="172">
        <f t="shared" si="10"/>
        <v>26</v>
      </c>
      <c r="B33" s="181" t="s">
        <v>451</v>
      </c>
      <c r="C33" s="176" t="s">
        <v>510</v>
      </c>
      <c r="D33" s="174" t="s">
        <v>555</v>
      </c>
      <c r="E33" s="174" t="s">
        <v>556</v>
      </c>
      <c r="F33" s="174" t="s">
        <v>557</v>
      </c>
      <c r="G33" s="176" t="s">
        <v>448</v>
      </c>
      <c r="H33" s="176" t="s">
        <v>436</v>
      </c>
      <c r="I33" s="177">
        <f t="shared" si="11"/>
        <v>3</v>
      </c>
      <c r="J33" s="177">
        <f t="shared" si="12"/>
        <v>3</v>
      </c>
      <c r="K33" s="175">
        <f t="shared" si="0"/>
        <v>9</v>
      </c>
      <c r="L33" s="176" t="str">
        <f>VLOOKUP(J33,[1]MapadeCalor!$B$2:$G$6,I33+1,0)</f>
        <v>ALTO</v>
      </c>
      <c r="M33" s="174" t="s">
        <v>558</v>
      </c>
      <c r="N33" s="174" t="s">
        <v>453</v>
      </c>
      <c r="O33" s="174" t="s">
        <v>444</v>
      </c>
      <c r="P33" s="174" t="s">
        <v>405</v>
      </c>
      <c r="Q33" s="177">
        <f t="shared" si="1"/>
        <v>20</v>
      </c>
      <c r="R33" s="177">
        <f t="shared" si="2"/>
        <v>5</v>
      </c>
      <c r="S33" s="177">
        <f t="shared" si="3"/>
        <v>0</v>
      </c>
      <c r="T33" s="177">
        <f t="shared" si="4"/>
        <v>25</v>
      </c>
      <c r="U33" s="176" t="str">
        <f t="shared" si="5"/>
        <v>Control Adecuado</v>
      </c>
      <c r="V33" s="176" t="str">
        <f t="shared" si="6"/>
        <v>Cambie el valor de la probabilidad</v>
      </c>
      <c r="W33" s="174" t="s">
        <v>559</v>
      </c>
      <c r="X33" s="176"/>
      <c r="Y33" s="176"/>
      <c r="Z33" s="177">
        <f t="shared" si="7"/>
        <v>0</v>
      </c>
      <c r="AA33" s="177">
        <f t="shared" si="8"/>
        <v>0</v>
      </c>
      <c r="AB33" s="177">
        <f t="shared" si="9"/>
        <v>0</v>
      </c>
      <c r="AC33" s="314" t="e">
        <f>VLOOKUP(AA33,[1]MapadeCalor!$B$2:$G$6,Z33+1,0)</f>
        <v>#N/A</v>
      </c>
      <c r="AD33" s="174"/>
      <c r="AE33" s="176"/>
      <c r="AF33" s="1"/>
      <c r="AG33" s="1"/>
    </row>
    <row r="34" spans="1:33" ht="165.75" x14ac:dyDescent="0.25">
      <c r="A34" s="172">
        <f t="shared" si="10"/>
        <v>27</v>
      </c>
      <c r="B34" s="181" t="s">
        <v>451</v>
      </c>
      <c r="C34" s="176" t="s">
        <v>521</v>
      </c>
      <c r="D34" s="174" t="s">
        <v>560</v>
      </c>
      <c r="E34" s="174" t="s">
        <v>561</v>
      </c>
      <c r="F34" s="174" t="s">
        <v>562</v>
      </c>
      <c r="G34" s="176" t="s">
        <v>503</v>
      </c>
      <c r="H34" s="176" t="s">
        <v>436</v>
      </c>
      <c r="I34" s="177">
        <f t="shared" si="11"/>
        <v>1</v>
      </c>
      <c r="J34" s="177">
        <f t="shared" si="12"/>
        <v>3</v>
      </c>
      <c r="K34" s="175">
        <f t="shared" si="0"/>
        <v>3</v>
      </c>
      <c r="L34" s="176" t="str">
        <f>VLOOKUP(J34,[1]MapadeCalor!$B$2:$G$6,I34+1,0)</f>
        <v>BAJO</v>
      </c>
      <c r="M34" s="174" t="s">
        <v>563</v>
      </c>
      <c r="N34" s="174" t="s">
        <v>438</v>
      </c>
      <c r="O34" s="174" t="s">
        <v>444</v>
      </c>
      <c r="P34" s="174" t="s">
        <v>405</v>
      </c>
      <c r="Q34" s="177">
        <f t="shared" si="1"/>
        <v>15</v>
      </c>
      <c r="R34" s="177">
        <f t="shared" si="2"/>
        <v>5</v>
      </c>
      <c r="S34" s="177">
        <f t="shared" si="3"/>
        <v>0</v>
      </c>
      <c r="T34" s="177">
        <f t="shared" si="4"/>
        <v>20</v>
      </c>
      <c r="U34" s="176" t="str">
        <f t="shared" si="5"/>
        <v>Control Adecuado</v>
      </c>
      <c r="V34" s="176" t="str">
        <f t="shared" si="6"/>
        <v>Cambie el valor de la probabilidad</v>
      </c>
      <c r="W34" s="174" t="s">
        <v>564</v>
      </c>
      <c r="X34" s="176"/>
      <c r="Y34" s="176"/>
      <c r="Z34" s="177">
        <f t="shared" si="7"/>
        <v>0</v>
      </c>
      <c r="AA34" s="177">
        <f t="shared" si="8"/>
        <v>0</v>
      </c>
      <c r="AB34" s="177">
        <f t="shared" si="9"/>
        <v>0</v>
      </c>
      <c r="AC34" s="314" t="e">
        <f>VLOOKUP(AA34,[1]MapadeCalor!$B$2:$G$6,Z34+1,0)</f>
        <v>#N/A</v>
      </c>
      <c r="AD34" s="329" t="s">
        <v>889</v>
      </c>
      <c r="AE34" s="176"/>
      <c r="AF34" s="1"/>
      <c r="AG34" s="1"/>
    </row>
    <row r="35" spans="1:33" ht="267.75" x14ac:dyDescent="0.25">
      <c r="A35" s="172">
        <f t="shared" si="10"/>
        <v>28</v>
      </c>
      <c r="B35" s="181" t="s">
        <v>477</v>
      </c>
      <c r="C35" s="176" t="s">
        <v>521</v>
      </c>
      <c r="D35" s="174" t="s">
        <v>565</v>
      </c>
      <c r="E35" s="184" t="s">
        <v>566</v>
      </c>
      <c r="F35" s="184" t="s">
        <v>567</v>
      </c>
      <c r="G35" s="176" t="s">
        <v>503</v>
      </c>
      <c r="H35" s="176" t="s">
        <v>552</v>
      </c>
      <c r="I35" s="177">
        <f t="shared" si="11"/>
        <v>1</v>
      </c>
      <c r="J35" s="177">
        <f t="shared" si="12"/>
        <v>5</v>
      </c>
      <c r="K35" s="175">
        <f t="shared" si="0"/>
        <v>5</v>
      </c>
      <c r="L35" s="176" t="str">
        <f>VLOOKUP(J35,[1]MapadeCalor!$B$2:$G$6,I35+1,0)</f>
        <v>ALTO</v>
      </c>
      <c r="M35" s="174" t="s">
        <v>568</v>
      </c>
      <c r="N35" s="174" t="s">
        <v>438</v>
      </c>
      <c r="O35" s="174" t="s">
        <v>444</v>
      </c>
      <c r="P35" s="174" t="s">
        <v>405</v>
      </c>
      <c r="Q35" s="177">
        <f t="shared" si="1"/>
        <v>15</v>
      </c>
      <c r="R35" s="177">
        <f t="shared" si="2"/>
        <v>5</v>
      </c>
      <c r="S35" s="177">
        <f t="shared" si="3"/>
        <v>0</v>
      </c>
      <c r="T35" s="177">
        <f t="shared" si="4"/>
        <v>20</v>
      </c>
      <c r="U35" s="176" t="str">
        <f t="shared" si="5"/>
        <v>Control Adecuado</v>
      </c>
      <c r="V35" s="176" t="str">
        <f t="shared" si="6"/>
        <v>Cambie el valor de la probabilidad</v>
      </c>
      <c r="W35" s="174" t="s">
        <v>569</v>
      </c>
      <c r="X35" s="176"/>
      <c r="Y35" s="176"/>
      <c r="Z35" s="177">
        <f t="shared" si="7"/>
        <v>0</v>
      </c>
      <c r="AA35" s="177">
        <f t="shared" si="8"/>
        <v>0</v>
      </c>
      <c r="AB35" s="177">
        <f t="shared" si="9"/>
        <v>0</v>
      </c>
      <c r="AC35" s="314" t="e">
        <f>VLOOKUP(AA35,[1]MapadeCalor!$B$2:$G$6,Z35+1,0)</f>
        <v>#N/A</v>
      </c>
      <c r="AD35" s="331" t="s">
        <v>890</v>
      </c>
      <c r="AE35" s="340"/>
      <c r="AF35" s="1"/>
      <c r="AG35" s="1"/>
    </row>
    <row r="36" spans="1:33" ht="153" x14ac:dyDescent="0.25">
      <c r="A36" s="172">
        <f t="shared" si="10"/>
        <v>29</v>
      </c>
      <c r="B36" s="181" t="s">
        <v>441</v>
      </c>
      <c r="C36" s="176" t="s">
        <v>521</v>
      </c>
      <c r="D36" s="174" t="s">
        <v>570</v>
      </c>
      <c r="E36" s="184" t="s">
        <v>571</v>
      </c>
      <c r="F36" s="184" t="s">
        <v>572</v>
      </c>
      <c r="G36" s="176" t="s">
        <v>503</v>
      </c>
      <c r="H36" s="176" t="s">
        <v>436</v>
      </c>
      <c r="I36" s="177">
        <f t="shared" si="11"/>
        <v>1</v>
      </c>
      <c r="J36" s="177">
        <f t="shared" si="12"/>
        <v>3</v>
      </c>
      <c r="K36" s="175">
        <f t="shared" si="0"/>
        <v>3</v>
      </c>
      <c r="L36" s="176" t="str">
        <f>VLOOKUP(J36,[1]MapadeCalor!$B$2:$G$6,I36+1,0)</f>
        <v>BAJO</v>
      </c>
      <c r="M36" s="174" t="s">
        <v>573</v>
      </c>
      <c r="N36" s="174" t="s">
        <v>438</v>
      </c>
      <c r="O36" s="174" t="s">
        <v>444</v>
      </c>
      <c r="P36" s="174" t="s">
        <v>405</v>
      </c>
      <c r="Q36" s="177">
        <f t="shared" si="1"/>
        <v>15</v>
      </c>
      <c r="R36" s="177">
        <f t="shared" si="2"/>
        <v>5</v>
      </c>
      <c r="S36" s="177">
        <f t="shared" si="3"/>
        <v>0</v>
      </c>
      <c r="T36" s="177">
        <f t="shared" si="4"/>
        <v>20</v>
      </c>
      <c r="U36" s="176" t="str">
        <f t="shared" si="5"/>
        <v>Control Adecuado</v>
      </c>
      <c r="V36" s="176" t="str">
        <f t="shared" si="6"/>
        <v>Cambie el valor de la probabilidad</v>
      </c>
      <c r="W36" s="174" t="s">
        <v>574</v>
      </c>
      <c r="X36" s="176"/>
      <c r="Y36" s="176"/>
      <c r="Z36" s="177">
        <f t="shared" si="7"/>
        <v>0</v>
      </c>
      <c r="AA36" s="177">
        <f t="shared" si="8"/>
        <v>0</v>
      </c>
      <c r="AB36" s="177">
        <f t="shared" si="9"/>
        <v>0</v>
      </c>
      <c r="AC36" s="314" t="e">
        <f>VLOOKUP(AA36,[1]MapadeCalor!$B$2:$G$6,Z36+1,0)</f>
        <v>#N/A</v>
      </c>
      <c r="AD36" s="187" t="s">
        <v>891</v>
      </c>
      <c r="AE36" s="341"/>
      <c r="AF36" s="1"/>
      <c r="AG36" s="1"/>
    </row>
    <row r="37" spans="1:33" ht="63.75" x14ac:dyDescent="0.25">
      <c r="A37" s="172">
        <f t="shared" si="10"/>
        <v>30</v>
      </c>
      <c r="B37" s="181" t="s">
        <v>490</v>
      </c>
      <c r="C37" s="176" t="s">
        <v>442</v>
      </c>
      <c r="D37" s="174" t="s">
        <v>575</v>
      </c>
      <c r="E37" s="184" t="s">
        <v>576</v>
      </c>
      <c r="F37" s="184" t="s">
        <v>577</v>
      </c>
      <c r="G37" s="176" t="s">
        <v>503</v>
      </c>
      <c r="H37" s="176" t="s">
        <v>436</v>
      </c>
      <c r="I37" s="177">
        <f t="shared" si="11"/>
        <v>1</v>
      </c>
      <c r="J37" s="177">
        <f t="shared" si="12"/>
        <v>3</v>
      </c>
      <c r="K37" s="175">
        <f t="shared" si="0"/>
        <v>3</v>
      </c>
      <c r="L37" s="176" t="str">
        <f>VLOOKUP(J37,[1]MapadeCalor!$B$2:$G$6,I37+1,0)</f>
        <v>BAJO</v>
      </c>
      <c r="M37" s="174" t="s">
        <v>578</v>
      </c>
      <c r="N37" s="174" t="s">
        <v>438</v>
      </c>
      <c r="O37" s="174" t="s">
        <v>444</v>
      </c>
      <c r="P37" s="174" t="s">
        <v>405</v>
      </c>
      <c r="Q37" s="177">
        <f t="shared" si="1"/>
        <v>15</v>
      </c>
      <c r="R37" s="177">
        <f t="shared" si="2"/>
        <v>5</v>
      </c>
      <c r="S37" s="177">
        <f t="shared" si="3"/>
        <v>0</v>
      </c>
      <c r="T37" s="177">
        <f t="shared" si="4"/>
        <v>20</v>
      </c>
      <c r="U37" s="176" t="str">
        <f t="shared" si="5"/>
        <v>Control Adecuado</v>
      </c>
      <c r="V37" s="176" t="str">
        <f t="shared" si="6"/>
        <v>Cambie el valor de la probabilidad</v>
      </c>
      <c r="W37" s="174" t="s">
        <v>543</v>
      </c>
      <c r="X37" s="176"/>
      <c r="Y37" s="176"/>
      <c r="Z37" s="177">
        <f t="shared" si="7"/>
        <v>0</v>
      </c>
      <c r="AA37" s="177">
        <f t="shared" si="8"/>
        <v>0</v>
      </c>
      <c r="AB37" s="177">
        <f t="shared" si="9"/>
        <v>0</v>
      </c>
      <c r="AC37" s="314" t="e">
        <f>VLOOKUP(AA37,[1]MapadeCalor!$B$2:$G$6,Z37+1,0)</f>
        <v>#N/A</v>
      </c>
      <c r="AD37" s="342" t="s">
        <v>892</v>
      </c>
      <c r="AE37" s="343"/>
      <c r="AF37" s="1"/>
      <c r="AG37" s="1"/>
    </row>
    <row r="38" spans="1:33" ht="280.5" x14ac:dyDescent="0.25">
      <c r="A38" s="172">
        <f t="shared" si="10"/>
        <v>31</v>
      </c>
      <c r="B38" s="181" t="s">
        <v>451</v>
      </c>
      <c r="C38" s="176" t="s">
        <v>442</v>
      </c>
      <c r="D38" s="174" t="s">
        <v>579</v>
      </c>
      <c r="E38" s="174" t="s">
        <v>580</v>
      </c>
      <c r="F38" s="174" t="s">
        <v>581</v>
      </c>
      <c r="G38" s="176" t="s">
        <v>512</v>
      </c>
      <c r="H38" s="176" t="s">
        <v>436</v>
      </c>
      <c r="I38" s="177">
        <f t="shared" si="11"/>
        <v>5</v>
      </c>
      <c r="J38" s="177">
        <f t="shared" si="12"/>
        <v>3</v>
      </c>
      <c r="K38" s="175">
        <f t="shared" si="0"/>
        <v>15</v>
      </c>
      <c r="L38" s="176" t="str">
        <f>VLOOKUP(J38,[1]MapadeCalor!$B$2:$G$6,I38+1,0)</f>
        <v>MUY ALTO</v>
      </c>
      <c r="M38" s="174" t="s">
        <v>582</v>
      </c>
      <c r="N38" s="174" t="s">
        <v>438</v>
      </c>
      <c r="O38" s="174" t="s">
        <v>444</v>
      </c>
      <c r="P38" s="174" t="s">
        <v>405</v>
      </c>
      <c r="Q38" s="177">
        <f t="shared" si="1"/>
        <v>15</v>
      </c>
      <c r="R38" s="177">
        <f t="shared" si="2"/>
        <v>5</v>
      </c>
      <c r="S38" s="177">
        <f t="shared" si="3"/>
        <v>0</v>
      </c>
      <c r="T38" s="177">
        <f t="shared" si="4"/>
        <v>20</v>
      </c>
      <c r="U38" s="176" t="str">
        <f t="shared" si="5"/>
        <v>Control Adecuado</v>
      </c>
      <c r="V38" s="176" t="str">
        <f t="shared" si="6"/>
        <v>Cambie el valor de la probabilidad</v>
      </c>
      <c r="W38" s="176" t="s">
        <v>583</v>
      </c>
      <c r="X38" s="176"/>
      <c r="Y38" s="176"/>
      <c r="Z38" s="177">
        <f t="shared" si="7"/>
        <v>0</v>
      </c>
      <c r="AA38" s="177">
        <f t="shared" si="8"/>
        <v>0</v>
      </c>
      <c r="AB38" s="177">
        <f t="shared" si="9"/>
        <v>0</v>
      </c>
      <c r="AC38" s="314" t="e">
        <f>VLOOKUP(AA38,[1]MapadeCalor!$B$2:$G$6,Z38+1,0)</f>
        <v>#N/A</v>
      </c>
      <c r="AD38" s="344" t="s">
        <v>893</v>
      </c>
      <c r="AE38" s="176" t="s">
        <v>894</v>
      </c>
      <c r="AF38" s="1"/>
      <c r="AG38" s="1"/>
    </row>
    <row r="39" spans="1:33" ht="357" x14ac:dyDescent="0.25">
      <c r="A39" s="172">
        <f t="shared" si="10"/>
        <v>32</v>
      </c>
      <c r="B39" s="181" t="s">
        <v>451</v>
      </c>
      <c r="C39" s="176" t="s">
        <v>442</v>
      </c>
      <c r="D39" s="174" t="s">
        <v>584</v>
      </c>
      <c r="E39" s="174" t="s">
        <v>585</v>
      </c>
      <c r="F39" s="174" t="s">
        <v>586</v>
      </c>
      <c r="G39" s="176" t="s">
        <v>435</v>
      </c>
      <c r="H39" s="176" t="s">
        <v>436</v>
      </c>
      <c r="I39" s="177">
        <f t="shared" si="11"/>
        <v>4</v>
      </c>
      <c r="J39" s="177">
        <f t="shared" si="12"/>
        <v>3</v>
      </c>
      <c r="K39" s="175">
        <f t="shared" si="0"/>
        <v>12</v>
      </c>
      <c r="L39" s="176" t="str">
        <f>VLOOKUP(J39,[1]MapadeCalor!$B$2:$G$6,I39+1,0)</f>
        <v>MUY ALTO</v>
      </c>
      <c r="M39" s="174" t="s">
        <v>587</v>
      </c>
      <c r="N39" s="174" t="s">
        <v>438</v>
      </c>
      <c r="O39" s="174" t="s">
        <v>444</v>
      </c>
      <c r="P39" s="174" t="s">
        <v>405</v>
      </c>
      <c r="Q39" s="177">
        <f t="shared" si="1"/>
        <v>15</v>
      </c>
      <c r="R39" s="177">
        <f t="shared" si="2"/>
        <v>5</v>
      </c>
      <c r="S39" s="177">
        <f t="shared" si="3"/>
        <v>0</v>
      </c>
      <c r="T39" s="177">
        <f t="shared" si="4"/>
        <v>20</v>
      </c>
      <c r="U39" s="176" t="str">
        <f t="shared" si="5"/>
        <v>Control Adecuado</v>
      </c>
      <c r="V39" s="176" t="str">
        <f t="shared" si="6"/>
        <v>Cambie el valor de la probabilidad</v>
      </c>
      <c r="W39" s="176" t="s">
        <v>588</v>
      </c>
      <c r="X39" s="176"/>
      <c r="Y39" s="176"/>
      <c r="Z39" s="177">
        <f t="shared" si="7"/>
        <v>0</v>
      </c>
      <c r="AA39" s="177">
        <f t="shared" si="8"/>
        <v>0</v>
      </c>
      <c r="AB39" s="177">
        <f t="shared" si="9"/>
        <v>0</v>
      </c>
      <c r="AC39" s="314" t="e">
        <f>VLOOKUP(AA39,[1]MapadeCalor!$B$2:$G$6,Z39+1,0)</f>
        <v>#N/A</v>
      </c>
      <c r="AD39" s="345" t="s">
        <v>895</v>
      </c>
      <c r="AE39" s="176" t="s">
        <v>896</v>
      </c>
      <c r="AF39" s="1"/>
      <c r="AG39" s="1"/>
    </row>
    <row r="40" spans="1:33" ht="51" x14ac:dyDescent="0.25">
      <c r="A40" s="172">
        <f t="shared" si="10"/>
        <v>33</v>
      </c>
      <c r="B40" s="181" t="s">
        <v>451</v>
      </c>
      <c r="C40" s="176" t="s">
        <v>500</v>
      </c>
      <c r="D40" s="174" t="s">
        <v>589</v>
      </c>
      <c r="E40" s="174" t="s">
        <v>590</v>
      </c>
      <c r="F40" s="174" t="s">
        <v>591</v>
      </c>
      <c r="G40" s="176" t="s">
        <v>448</v>
      </c>
      <c r="H40" s="176" t="s">
        <v>552</v>
      </c>
      <c r="I40" s="177">
        <f t="shared" si="11"/>
        <v>3</v>
      </c>
      <c r="J40" s="177">
        <f t="shared" si="12"/>
        <v>5</v>
      </c>
      <c r="K40" s="175">
        <f t="shared" si="0"/>
        <v>15</v>
      </c>
      <c r="L40" s="176" t="str">
        <f>VLOOKUP(J40,[1]MapadeCalor!$B$2:$G$6,I40+1,0)</f>
        <v>MUY ALTO</v>
      </c>
      <c r="M40" s="174" t="s">
        <v>592</v>
      </c>
      <c r="N40" s="174" t="s">
        <v>438</v>
      </c>
      <c r="O40" s="174" t="s">
        <v>444</v>
      </c>
      <c r="P40" s="174" t="s">
        <v>405</v>
      </c>
      <c r="Q40" s="177">
        <f t="shared" si="1"/>
        <v>15</v>
      </c>
      <c r="R40" s="177">
        <f t="shared" si="2"/>
        <v>5</v>
      </c>
      <c r="S40" s="177">
        <f t="shared" si="3"/>
        <v>0</v>
      </c>
      <c r="T40" s="177">
        <f t="shared" si="4"/>
        <v>20</v>
      </c>
      <c r="U40" s="176" t="str">
        <f t="shared" si="5"/>
        <v>Control Adecuado</v>
      </c>
      <c r="V40" s="176" t="str">
        <f t="shared" si="6"/>
        <v>Cambie el valor de la probabilidad</v>
      </c>
      <c r="W40" s="174" t="s">
        <v>593</v>
      </c>
      <c r="X40" s="176" t="s">
        <v>481</v>
      </c>
      <c r="Y40" s="176" t="s">
        <v>525</v>
      </c>
      <c r="Z40" s="177">
        <f t="shared" si="7"/>
        <v>2</v>
      </c>
      <c r="AA40" s="177">
        <f t="shared" si="8"/>
        <v>2</v>
      </c>
      <c r="AB40" s="177">
        <f t="shared" si="9"/>
        <v>4</v>
      </c>
      <c r="AC40" s="314" t="str">
        <f>VLOOKUP(AA40,[1]MapadeCalor!$B$2:$G$6,Z40+1,0)</f>
        <v>BAJO</v>
      </c>
      <c r="AD40" s="329" t="s">
        <v>897</v>
      </c>
      <c r="AE40" s="176" t="s">
        <v>898</v>
      </c>
      <c r="AF40" s="1"/>
      <c r="AG40" s="1"/>
    </row>
    <row r="41" spans="1:33" ht="89.25" x14ac:dyDescent="0.25">
      <c r="A41" s="172">
        <f t="shared" si="10"/>
        <v>34</v>
      </c>
      <c r="B41" s="181" t="s">
        <v>441</v>
      </c>
      <c r="C41" s="176" t="s">
        <v>500</v>
      </c>
      <c r="D41" s="174" t="s">
        <v>594</v>
      </c>
      <c r="E41" s="174" t="s">
        <v>595</v>
      </c>
      <c r="F41" s="174" t="s">
        <v>596</v>
      </c>
      <c r="G41" s="176" t="s">
        <v>435</v>
      </c>
      <c r="H41" s="176" t="s">
        <v>436</v>
      </c>
      <c r="I41" s="177">
        <f t="shared" si="11"/>
        <v>4</v>
      </c>
      <c r="J41" s="177">
        <f t="shared" si="12"/>
        <v>3</v>
      </c>
      <c r="K41" s="175">
        <f t="shared" si="0"/>
        <v>12</v>
      </c>
      <c r="L41" s="176" t="str">
        <f>VLOOKUP(J41,[1]MapadeCalor!$B$2:$G$6,I41+1,0)</f>
        <v>MUY ALTO</v>
      </c>
      <c r="M41" s="174" t="s">
        <v>597</v>
      </c>
      <c r="N41" s="174" t="s">
        <v>438</v>
      </c>
      <c r="O41" s="174" t="s">
        <v>444</v>
      </c>
      <c r="P41" s="174" t="s">
        <v>405</v>
      </c>
      <c r="Q41" s="177">
        <f t="shared" si="1"/>
        <v>15</v>
      </c>
      <c r="R41" s="177">
        <f t="shared" si="2"/>
        <v>5</v>
      </c>
      <c r="S41" s="177">
        <f t="shared" si="3"/>
        <v>0</v>
      </c>
      <c r="T41" s="177">
        <f t="shared" si="4"/>
        <v>20</v>
      </c>
      <c r="U41" s="176" t="str">
        <f t="shared" si="5"/>
        <v>Control Adecuado</v>
      </c>
      <c r="V41" s="176" t="str">
        <f t="shared" si="6"/>
        <v>Cambie el valor de la probabilidad</v>
      </c>
      <c r="W41" s="174" t="s">
        <v>598</v>
      </c>
      <c r="X41" s="176" t="s">
        <v>481</v>
      </c>
      <c r="Y41" s="176" t="s">
        <v>436</v>
      </c>
      <c r="Z41" s="177">
        <f t="shared" si="7"/>
        <v>2</v>
      </c>
      <c r="AA41" s="177">
        <f t="shared" si="8"/>
        <v>3</v>
      </c>
      <c r="AB41" s="177">
        <f t="shared" si="9"/>
        <v>6</v>
      </c>
      <c r="AC41" s="314" t="str">
        <f>VLOOKUP(AA41,[1]MapadeCalor!$B$2:$G$6,Z41+1,0)</f>
        <v>MEDIO</v>
      </c>
      <c r="AD41" s="329" t="s">
        <v>899</v>
      </c>
      <c r="AE41" s="176" t="s">
        <v>900</v>
      </c>
      <c r="AF41" s="1"/>
      <c r="AG41" s="1"/>
    </row>
    <row r="42" spans="1:33" ht="63.75" x14ac:dyDescent="0.2">
      <c r="A42" s="172">
        <f t="shared" si="10"/>
        <v>35</v>
      </c>
      <c r="B42" s="181" t="s">
        <v>477</v>
      </c>
      <c r="C42" s="176" t="s">
        <v>500</v>
      </c>
      <c r="D42" s="174" t="s">
        <v>599</v>
      </c>
      <c r="E42" s="174" t="s">
        <v>600</v>
      </c>
      <c r="F42" s="174" t="s">
        <v>601</v>
      </c>
      <c r="G42" s="176" t="s">
        <v>481</v>
      </c>
      <c r="H42" s="176" t="s">
        <v>472</v>
      </c>
      <c r="I42" s="177">
        <f t="shared" si="11"/>
        <v>2</v>
      </c>
      <c r="J42" s="177">
        <f t="shared" si="12"/>
        <v>4</v>
      </c>
      <c r="K42" s="175">
        <f t="shared" si="0"/>
        <v>8</v>
      </c>
      <c r="L42" s="176" t="str">
        <f>VLOOKUP(J42,[1]MapadeCalor!$B$2:$G$6,I42+1,0)</f>
        <v>ALTO</v>
      </c>
      <c r="M42" s="174" t="s">
        <v>602</v>
      </c>
      <c r="N42" s="174" t="s">
        <v>453</v>
      </c>
      <c r="O42" s="174" t="s">
        <v>444</v>
      </c>
      <c r="P42" s="174" t="s">
        <v>406</v>
      </c>
      <c r="Q42" s="177">
        <f t="shared" si="1"/>
        <v>20</v>
      </c>
      <c r="R42" s="177">
        <f t="shared" si="2"/>
        <v>5</v>
      </c>
      <c r="S42" s="177">
        <f t="shared" si="3"/>
        <v>0</v>
      </c>
      <c r="T42" s="177">
        <f t="shared" si="4"/>
        <v>25</v>
      </c>
      <c r="U42" s="176" t="str">
        <f t="shared" si="5"/>
        <v>Control Adecuado</v>
      </c>
      <c r="V42" s="176" t="str">
        <f t="shared" si="6"/>
        <v>Cambie el valor del impacto</v>
      </c>
      <c r="W42" s="174" t="s">
        <v>603</v>
      </c>
      <c r="X42" s="176" t="s">
        <v>481</v>
      </c>
      <c r="Y42" s="176" t="s">
        <v>525</v>
      </c>
      <c r="Z42" s="177">
        <f t="shared" si="7"/>
        <v>2</v>
      </c>
      <c r="AA42" s="177">
        <f t="shared" si="8"/>
        <v>2</v>
      </c>
      <c r="AB42" s="177">
        <f t="shared" si="9"/>
        <v>4</v>
      </c>
      <c r="AC42" s="314" t="str">
        <f>VLOOKUP(AA42,[1]MapadeCalor!$B$2:$G$6,Z42+1,0)</f>
        <v>BAJO</v>
      </c>
      <c r="AD42" s="329" t="s">
        <v>901</v>
      </c>
      <c r="AE42" s="176" t="s">
        <v>902</v>
      </c>
    </row>
    <row r="43" spans="1:33" ht="38.25" x14ac:dyDescent="0.25">
      <c r="A43" s="172">
        <f t="shared" si="10"/>
        <v>36</v>
      </c>
      <c r="B43" s="181" t="s">
        <v>430</v>
      </c>
      <c r="C43" s="176" t="s">
        <v>500</v>
      </c>
      <c r="D43" s="174" t="s">
        <v>604</v>
      </c>
      <c r="E43" s="174" t="s">
        <v>605</v>
      </c>
      <c r="F43" s="184" t="s">
        <v>606</v>
      </c>
      <c r="G43" s="176" t="s">
        <v>448</v>
      </c>
      <c r="H43" s="176" t="s">
        <v>525</v>
      </c>
      <c r="I43" s="177">
        <f t="shared" si="11"/>
        <v>3</v>
      </c>
      <c r="J43" s="177">
        <f t="shared" si="12"/>
        <v>2</v>
      </c>
      <c r="K43" s="175">
        <f t="shared" si="0"/>
        <v>6</v>
      </c>
      <c r="L43" s="176" t="str">
        <f>VLOOKUP(J43,[1]MapadeCalor!$B$2:$G$6,I43+1,0)</f>
        <v>MEDIO</v>
      </c>
      <c r="M43" s="174" t="s">
        <v>607</v>
      </c>
      <c r="N43" s="174" t="s">
        <v>453</v>
      </c>
      <c r="O43" s="174" t="s">
        <v>444</v>
      </c>
      <c r="P43" s="174" t="s">
        <v>406</v>
      </c>
      <c r="Q43" s="177">
        <f t="shared" si="1"/>
        <v>20</v>
      </c>
      <c r="R43" s="177">
        <f t="shared" si="2"/>
        <v>5</v>
      </c>
      <c r="S43" s="177">
        <f t="shared" si="3"/>
        <v>0</v>
      </c>
      <c r="T43" s="177">
        <f t="shared" si="4"/>
        <v>25</v>
      </c>
      <c r="U43" s="176" t="str">
        <f t="shared" si="5"/>
        <v>Control Adecuado</v>
      </c>
      <c r="V43" s="176" t="str">
        <f t="shared" si="6"/>
        <v>Cambie el valor del impacto</v>
      </c>
      <c r="W43" s="174" t="s">
        <v>608</v>
      </c>
      <c r="X43" s="176" t="s">
        <v>481</v>
      </c>
      <c r="Y43" s="176" t="s">
        <v>525</v>
      </c>
      <c r="Z43" s="177">
        <f t="shared" si="7"/>
        <v>2</v>
      </c>
      <c r="AA43" s="177">
        <f t="shared" si="8"/>
        <v>2</v>
      </c>
      <c r="AB43" s="177">
        <f t="shared" si="9"/>
        <v>4</v>
      </c>
      <c r="AC43" s="314" t="str">
        <f>VLOOKUP(AA43,[1]MapadeCalor!$B$2:$G$6,Z43+1,0)</f>
        <v>BAJO</v>
      </c>
      <c r="AD43" s="346" t="s">
        <v>903</v>
      </c>
      <c r="AE43" s="176" t="s">
        <v>904</v>
      </c>
      <c r="AF43" s="1"/>
      <c r="AG43" s="1"/>
    </row>
    <row r="44" spans="1:33" ht="331.5" x14ac:dyDescent="0.25">
      <c r="A44" s="172">
        <f t="shared" si="10"/>
        <v>37</v>
      </c>
      <c r="B44" s="181" t="s">
        <v>467</v>
      </c>
      <c r="C44" s="176" t="s">
        <v>496</v>
      </c>
      <c r="D44" s="339" t="s">
        <v>609</v>
      </c>
      <c r="E44" s="339" t="s">
        <v>610</v>
      </c>
      <c r="F44" s="339" t="s">
        <v>611</v>
      </c>
      <c r="G44" s="176" t="s">
        <v>512</v>
      </c>
      <c r="H44" s="176" t="s">
        <v>436</v>
      </c>
      <c r="I44" s="177">
        <f t="shared" si="11"/>
        <v>5</v>
      </c>
      <c r="J44" s="177">
        <f t="shared" si="12"/>
        <v>3</v>
      </c>
      <c r="K44" s="175">
        <f t="shared" si="0"/>
        <v>15</v>
      </c>
      <c r="L44" s="176" t="str">
        <f>VLOOKUP(J44,[1]MapadeCalor!$B$2:$G$6,I44+1,0)</f>
        <v>MUY ALTO</v>
      </c>
      <c r="M44" s="174" t="s">
        <v>612</v>
      </c>
      <c r="N44" s="174" t="s">
        <v>438</v>
      </c>
      <c r="O44" s="174" t="s">
        <v>444</v>
      </c>
      <c r="P44" s="174" t="s">
        <v>405</v>
      </c>
      <c r="Q44" s="177">
        <f t="shared" si="1"/>
        <v>15</v>
      </c>
      <c r="R44" s="177">
        <f t="shared" si="2"/>
        <v>5</v>
      </c>
      <c r="S44" s="177">
        <f t="shared" si="3"/>
        <v>0</v>
      </c>
      <c r="T44" s="177">
        <f t="shared" si="4"/>
        <v>20</v>
      </c>
      <c r="U44" s="176" t="str">
        <f t="shared" si="5"/>
        <v>Control Adecuado</v>
      </c>
      <c r="V44" s="176" t="str">
        <f t="shared" si="6"/>
        <v>Cambie el valor de la probabilidad</v>
      </c>
      <c r="W44" s="186" t="s">
        <v>613</v>
      </c>
      <c r="X44" s="176"/>
      <c r="Y44" s="176"/>
      <c r="Z44" s="177">
        <f t="shared" si="7"/>
        <v>0</v>
      </c>
      <c r="AA44" s="177">
        <f t="shared" si="8"/>
        <v>0</v>
      </c>
      <c r="AB44" s="177">
        <f t="shared" si="9"/>
        <v>0</v>
      </c>
      <c r="AC44" s="314" t="e">
        <f>VLOOKUP(AA44,[1]MapadeCalor!$B$2:$G$6,Z44+1,0)</f>
        <v>#N/A</v>
      </c>
      <c r="AD44" s="329" t="s">
        <v>905</v>
      </c>
      <c r="AE44" s="176" t="s">
        <v>906</v>
      </c>
      <c r="AF44" s="1"/>
      <c r="AG44" s="1"/>
    </row>
    <row r="45" spans="1:33" ht="89.25" x14ac:dyDescent="0.25">
      <c r="A45" s="172">
        <f t="shared" si="10"/>
        <v>38</v>
      </c>
      <c r="B45" s="181" t="s">
        <v>441</v>
      </c>
      <c r="C45" s="176" t="s">
        <v>496</v>
      </c>
      <c r="D45" s="339" t="s">
        <v>614</v>
      </c>
      <c r="E45" s="339" t="s">
        <v>615</v>
      </c>
      <c r="F45" s="339" t="s">
        <v>616</v>
      </c>
      <c r="G45" s="176" t="s">
        <v>481</v>
      </c>
      <c r="H45" s="176" t="s">
        <v>525</v>
      </c>
      <c r="I45" s="177">
        <f t="shared" si="11"/>
        <v>2</v>
      </c>
      <c r="J45" s="177">
        <f t="shared" si="12"/>
        <v>2</v>
      </c>
      <c r="K45" s="175">
        <f t="shared" si="0"/>
        <v>4</v>
      </c>
      <c r="L45" s="176" t="str">
        <f>VLOOKUP(J45,[1]MapadeCalor!$B$2:$G$6,I45+1,0)</f>
        <v>BAJO</v>
      </c>
      <c r="M45" s="174" t="s">
        <v>617</v>
      </c>
      <c r="N45" s="174" t="s">
        <v>438</v>
      </c>
      <c r="O45" s="174" t="s">
        <v>444</v>
      </c>
      <c r="P45" s="174" t="s">
        <v>405</v>
      </c>
      <c r="Q45" s="177">
        <f t="shared" si="1"/>
        <v>15</v>
      </c>
      <c r="R45" s="177">
        <f t="shared" si="2"/>
        <v>5</v>
      </c>
      <c r="S45" s="177">
        <f t="shared" si="3"/>
        <v>0</v>
      </c>
      <c r="T45" s="177">
        <f t="shared" si="4"/>
        <v>20</v>
      </c>
      <c r="U45" s="176" t="str">
        <f t="shared" si="5"/>
        <v>Control Adecuado</v>
      </c>
      <c r="V45" s="176" t="str">
        <f t="shared" si="6"/>
        <v>Cambie el valor de la probabilidad</v>
      </c>
      <c r="W45" s="186" t="s">
        <v>618</v>
      </c>
      <c r="X45" s="176"/>
      <c r="Y45" s="176"/>
      <c r="Z45" s="177">
        <f t="shared" si="7"/>
        <v>0</v>
      </c>
      <c r="AA45" s="177">
        <f t="shared" si="8"/>
        <v>0</v>
      </c>
      <c r="AB45" s="177">
        <f t="shared" si="9"/>
        <v>0</v>
      </c>
      <c r="AC45" s="314" t="e">
        <f>VLOOKUP(AA45,[1]MapadeCalor!$B$2:$G$6,Z45+1,0)</f>
        <v>#N/A</v>
      </c>
      <c r="AD45" s="329" t="s">
        <v>907</v>
      </c>
      <c r="AE45" s="176" t="s">
        <v>906</v>
      </c>
      <c r="AF45" s="1"/>
      <c r="AG45" s="1"/>
    </row>
    <row r="46" spans="1:33" ht="180" x14ac:dyDescent="0.25">
      <c r="A46" s="172">
        <f t="shared" si="10"/>
        <v>39</v>
      </c>
      <c r="B46" s="181" t="s">
        <v>477</v>
      </c>
      <c r="C46" s="176" t="s">
        <v>496</v>
      </c>
      <c r="D46" s="339" t="s">
        <v>619</v>
      </c>
      <c r="E46" s="339" t="s">
        <v>620</v>
      </c>
      <c r="F46" s="339" t="s">
        <v>611</v>
      </c>
      <c r="G46" s="176" t="s">
        <v>503</v>
      </c>
      <c r="H46" s="176" t="s">
        <v>472</v>
      </c>
      <c r="I46" s="177">
        <f t="shared" si="11"/>
        <v>1</v>
      </c>
      <c r="J46" s="177">
        <f t="shared" si="12"/>
        <v>4</v>
      </c>
      <c r="K46" s="175">
        <f t="shared" si="0"/>
        <v>4</v>
      </c>
      <c r="L46" s="176" t="str">
        <f>VLOOKUP(J46,[1]MapadeCalor!$B$2:$G$6,I46+1,0)</f>
        <v>MEDIO</v>
      </c>
      <c r="M46" s="174" t="s">
        <v>621</v>
      </c>
      <c r="N46" s="174" t="s">
        <v>443</v>
      </c>
      <c r="O46" s="174" t="s">
        <v>444</v>
      </c>
      <c r="P46" s="174" t="s">
        <v>406</v>
      </c>
      <c r="Q46" s="177">
        <f t="shared" si="1"/>
        <v>5</v>
      </c>
      <c r="R46" s="177">
        <f t="shared" si="2"/>
        <v>5</v>
      </c>
      <c r="S46" s="177">
        <f t="shared" si="3"/>
        <v>0</v>
      </c>
      <c r="T46" s="177">
        <f t="shared" si="4"/>
        <v>10</v>
      </c>
      <c r="U46" s="176" t="str">
        <f t="shared" si="5"/>
        <v>Control Débil</v>
      </c>
      <c r="V46" s="176" t="str">
        <f t="shared" si="6"/>
        <v>Cambie el valor del impacto</v>
      </c>
      <c r="W46" s="186" t="s">
        <v>622</v>
      </c>
      <c r="X46" s="176"/>
      <c r="Y46" s="176"/>
      <c r="Z46" s="177">
        <f t="shared" si="7"/>
        <v>0</v>
      </c>
      <c r="AA46" s="177">
        <f t="shared" si="8"/>
        <v>0</v>
      </c>
      <c r="AB46" s="177">
        <f t="shared" si="9"/>
        <v>0</v>
      </c>
      <c r="AC46" s="314" t="e">
        <f>VLOOKUP(AA46,[1]MapadeCalor!$B$2:$G$6,Z46+1,0)</f>
        <v>#N/A</v>
      </c>
      <c r="AD46" s="347" t="s">
        <v>908</v>
      </c>
      <c r="AE46" s="176" t="s">
        <v>906</v>
      </c>
      <c r="AF46" s="1"/>
      <c r="AG46" s="1"/>
    </row>
    <row r="47" spans="1:33" ht="89.25" x14ac:dyDescent="0.25">
      <c r="A47" s="172">
        <f t="shared" si="10"/>
        <v>40</v>
      </c>
      <c r="B47" s="181" t="s">
        <v>490</v>
      </c>
      <c r="C47" s="176" t="s">
        <v>496</v>
      </c>
      <c r="D47" s="339" t="s">
        <v>909</v>
      </c>
      <c r="E47" s="339" t="s">
        <v>910</v>
      </c>
      <c r="F47" s="339" t="s">
        <v>911</v>
      </c>
      <c r="G47" s="176" t="s">
        <v>503</v>
      </c>
      <c r="H47" s="176" t="s">
        <v>472</v>
      </c>
      <c r="I47" s="177">
        <f t="shared" si="11"/>
        <v>1</v>
      </c>
      <c r="J47" s="177">
        <f t="shared" si="12"/>
        <v>4</v>
      </c>
      <c r="K47" s="175">
        <f t="shared" si="0"/>
        <v>4</v>
      </c>
      <c r="L47" s="176" t="str">
        <f>VLOOKUP(J47,[1]MapadeCalor!$B$2:$G$6,I47+1,0)</f>
        <v>MEDIO</v>
      </c>
      <c r="M47" s="174" t="s">
        <v>912</v>
      </c>
      <c r="N47" s="174" t="s">
        <v>438</v>
      </c>
      <c r="O47" s="174" t="s">
        <v>444</v>
      </c>
      <c r="P47" s="174" t="s">
        <v>406</v>
      </c>
      <c r="Q47" s="177">
        <f t="shared" si="1"/>
        <v>15</v>
      </c>
      <c r="R47" s="177">
        <f t="shared" si="2"/>
        <v>5</v>
      </c>
      <c r="S47" s="177">
        <f t="shared" si="3"/>
        <v>0</v>
      </c>
      <c r="T47" s="177">
        <f t="shared" si="4"/>
        <v>20</v>
      </c>
      <c r="U47" s="176" t="str">
        <f t="shared" si="5"/>
        <v>Control Adecuado</v>
      </c>
      <c r="V47" s="176" t="str">
        <f t="shared" si="6"/>
        <v>Cambie el valor del impacto</v>
      </c>
      <c r="W47" s="186" t="s">
        <v>913</v>
      </c>
      <c r="X47" s="176"/>
      <c r="Y47" s="176"/>
      <c r="Z47" s="177">
        <f t="shared" si="7"/>
        <v>0</v>
      </c>
      <c r="AA47" s="177">
        <f t="shared" si="8"/>
        <v>0</v>
      </c>
      <c r="AB47" s="177">
        <f t="shared" si="9"/>
        <v>0</v>
      </c>
      <c r="AC47" s="314" t="e">
        <f>VLOOKUP(AA47,[1]MapadeCalor!$B$2:$G$6,Z47+1,0)</f>
        <v>#N/A</v>
      </c>
      <c r="AD47" s="345" t="s">
        <v>914</v>
      </c>
      <c r="AE47" s="176" t="s">
        <v>906</v>
      </c>
      <c r="AF47" s="1"/>
      <c r="AG47" s="1"/>
    </row>
    <row r="48" spans="1:33" ht="255" x14ac:dyDescent="0.25">
      <c r="A48" s="172">
        <f t="shared" si="10"/>
        <v>41</v>
      </c>
      <c r="B48" s="348" t="s">
        <v>477</v>
      </c>
      <c r="C48" s="349" t="s">
        <v>517</v>
      </c>
      <c r="D48" s="329" t="s">
        <v>915</v>
      </c>
      <c r="E48" s="174" t="s">
        <v>916</v>
      </c>
      <c r="F48" s="350" t="s">
        <v>623</v>
      </c>
      <c r="G48" s="185" t="s">
        <v>503</v>
      </c>
      <c r="H48" s="185" t="s">
        <v>472</v>
      </c>
      <c r="I48" s="177">
        <f t="shared" si="11"/>
        <v>1</v>
      </c>
      <c r="J48" s="177">
        <f t="shared" si="12"/>
        <v>4</v>
      </c>
      <c r="K48" s="175">
        <f t="shared" si="0"/>
        <v>4</v>
      </c>
      <c r="L48" s="176" t="str">
        <f>VLOOKUP(J48,[1]MapadeCalor!$B$2:$G$6,I48+1,0)</f>
        <v>MEDIO</v>
      </c>
      <c r="M48" s="351" t="s">
        <v>917</v>
      </c>
      <c r="N48" s="174" t="s">
        <v>438</v>
      </c>
      <c r="O48" s="174" t="s">
        <v>444</v>
      </c>
      <c r="P48" s="174" t="s">
        <v>405</v>
      </c>
      <c r="Q48" s="177">
        <f t="shared" si="1"/>
        <v>15</v>
      </c>
      <c r="R48" s="177">
        <f t="shared" si="2"/>
        <v>5</v>
      </c>
      <c r="S48" s="177">
        <f t="shared" si="3"/>
        <v>0</v>
      </c>
      <c r="T48" s="177">
        <f t="shared" si="4"/>
        <v>20</v>
      </c>
      <c r="U48" s="176" t="str">
        <f t="shared" si="5"/>
        <v>Control Adecuado</v>
      </c>
      <c r="V48" s="176" t="str">
        <f t="shared" si="6"/>
        <v>Cambie el valor de la probabilidad</v>
      </c>
      <c r="W48" s="187" t="s">
        <v>918</v>
      </c>
      <c r="X48" s="176" t="s">
        <v>503</v>
      </c>
      <c r="Y48" s="176" t="s">
        <v>472</v>
      </c>
      <c r="Z48" s="177">
        <f t="shared" si="7"/>
        <v>1</v>
      </c>
      <c r="AA48" s="177">
        <f t="shared" si="8"/>
        <v>4</v>
      </c>
      <c r="AB48" s="177">
        <f t="shared" si="9"/>
        <v>4</v>
      </c>
      <c r="AC48" s="314" t="str">
        <f>VLOOKUP(AA48,[1]MapadeCalor!$B$2:$G$6,Z48+1,0)</f>
        <v>MEDIO</v>
      </c>
      <c r="AD48" s="329" t="s">
        <v>919</v>
      </c>
      <c r="AE48" s="352" t="s">
        <v>920</v>
      </c>
      <c r="AF48" s="1"/>
      <c r="AG48" s="1"/>
    </row>
    <row r="49" spans="1:33" ht="267.75" x14ac:dyDescent="0.25">
      <c r="A49" s="172">
        <f t="shared" si="10"/>
        <v>42</v>
      </c>
      <c r="B49" s="181" t="s">
        <v>477</v>
      </c>
      <c r="C49" s="176" t="s">
        <v>517</v>
      </c>
      <c r="D49" s="330" t="s">
        <v>921</v>
      </c>
      <c r="E49" s="174" t="s">
        <v>922</v>
      </c>
      <c r="F49" s="174" t="s">
        <v>923</v>
      </c>
      <c r="G49" s="176" t="s">
        <v>503</v>
      </c>
      <c r="H49" s="176" t="s">
        <v>472</v>
      </c>
      <c r="I49" s="177">
        <f t="shared" si="11"/>
        <v>1</v>
      </c>
      <c r="J49" s="177">
        <f t="shared" si="12"/>
        <v>4</v>
      </c>
      <c r="K49" s="175">
        <f t="shared" si="0"/>
        <v>4</v>
      </c>
      <c r="L49" s="176" t="str">
        <f>VLOOKUP(J49,[1]MapadeCalor!$B$2:$G$6,I49+1,0)</f>
        <v>MEDIO</v>
      </c>
      <c r="M49" s="351" t="s">
        <v>924</v>
      </c>
      <c r="N49" s="174" t="s">
        <v>438</v>
      </c>
      <c r="O49" s="174" t="s">
        <v>444</v>
      </c>
      <c r="P49" s="174" t="s">
        <v>405</v>
      </c>
      <c r="Q49" s="177">
        <f t="shared" si="1"/>
        <v>15</v>
      </c>
      <c r="R49" s="177">
        <f t="shared" si="2"/>
        <v>5</v>
      </c>
      <c r="S49" s="177">
        <f t="shared" si="3"/>
        <v>0</v>
      </c>
      <c r="T49" s="177">
        <f t="shared" si="4"/>
        <v>20</v>
      </c>
      <c r="U49" s="176" t="str">
        <f t="shared" si="5"/>
        <v>Control Adecuado</v>
      </c>
      <c r="V49" s="176" t="str">
        <f t="shared" si="6"/>
        <v>Cambie el valor de la probabilidad</v>
      </c>
      <c r="W49" s="187" t="s">
        <v>925</v>
      </c>
      <c r="X49" s="176" t="s">
        <v>503</v>
      </c>
      <c r="Y49" s="176" t="s">
        <v>472</v>
      </c>
      <c r="Z49" s="177">
        <f t="shared" si="7"/>
        <v>1</v>
      </c>
      <c r="AA49" s="177">
        <f t="shared" si="8"/>
        <v>4</v>
      </c>
      <c r="AB49" s="177">
        <f t="shared" si="9"/>
        <v>4</v>
      </c>
      <c r="AC49" s="314" t="str">
        <f>VLOOKUP(AA49,[1]MapadeCalor!$B$2:$G$6,Z49+1,0)</f>
        <v>MEDIO</v>
      </c>
      <c r="AD49" s="329" t="s">
        <v>926</v>
      </c>
      <c r="AE49" s="352" t="s">
        <v>920</v>
      </c>
      <c r="AF49" s="1"/>
      <c r="AG49" s="1"/>
    </row>
    <row r="50" spans="1:33" ht="344.25" x14ac:dyDescent="0.25">
      <c r="A50" s="172">
        <f t="shared" si="10"/>
        <v>43</v>
      </c>
      <c r="B50" s="181" t="s">
        <v>451</v>
      </c>
      <c r="C50" s="176" t="s">
        <v>517</v>
      </c>
      <c r="D50" s="187" t="s">
        <v>927</v>
      </c>
      <c r="E50" s="174" t="s">
        <v>928</v>
      </c>
      <c r="F50" s="174" t="s">
        <v>624</v>
      </c>
      <c r="G50" s="176" t="s">
        <v>481</v>
      </c>
      <c r="H50" s="176" t="s">
        <v>472</v>
      </c>
      <c r="I50" s="177">
        <f t="shared" si="11"/>
        <v>2</v>
      </c>
      <c r="J50" s="177">
        <f t="shared" si="12"/>
        <v>4</v>
      </c>
      <c r="K50" s="175">
        <f t="shared" si="0"/>
        <v>8</v>
      </c>
      <c r="L50" s="176" t="str">
        <f>VLOOKUP(J50,[1]MapadeCalor!$B$2:$G$6,I50+1,0)</f>
        <v>ALTO</v>
      </c>
      <c r="M50" s="351" t="s">
        <v>929</v>
      </c>
      <c r="N50" s="174" t="s">
        <v>438</v>
      </c>
      <c r="O50" s="174" t="s">
        <v>444</v>
      </c>
      <c r="P50" s="174" t="s">
        <v>405</v>
      </c>
      <c r="Q50" s="177">
        <f t="shared" si="1"/>
        <v>15</v>
      </c>
      <c r="R50" s="177">
        <f t="shared" si="2"/>
        <v>5</v>
      </c>
      <c r="S50" s="177">
        <f t="shared" si="3"/>
        <v>0</v>
      </c>
      <c r="T50" s="177">
        <f t="shared" si="4"/>
        <v>20</v>
      </c>
      <c r="U50" s="176" t="str">
        <f t="shared" si="5"/>
        <v>Control Adecuado</v>
      </c>
      <c r="V50" s="176" t="str">
        <f t="shared" si="6"/>
        <v>Cambie el valor de la probabilidad</v>
      </c>
      <c r="W50" s="187" t="s">
        <v>626</v>
      </c>
      <c r="X50" s="176" t="s">
        <v>481</v>
      </c>
      <c r="Y50" s="176" t="s">
        <v>472</v>
      </c>
      <c r="Z50" s="177">
        <f t="shared" si="7"/>
        <v>2</v>
      </c>
      <c r="AA50" s="177">
        <f t="shared" si="8"/>
        <v>4</v>
      </c>
      <c r="AB50" s="177">
        <f t="shared" si="9"/>
        <v>8</v>
      </c>
      <c r="AC50" s="314" t="str">
        <f>VLOOKUP(AA50,[1]MapadeCalor!$B$2:$G$6,Z50+1,0)</f>
        <v>ALTO</v>
      </c>
      <c r="AD50" s="329" t="s">
        <v>930</v>
      </c>
      <c r="AE50" s="352" t="s">
        <v>931</v>
      </c>
      <c r="AF50" s="1"/>
      <c r="AG50" s="1"/>
    </row>
    <row r="51" spans="1:33" ht="102" x14ac:dyDescent="0.25">
      <c r="A51" s="172">
        <f t="shared" si="10"/>
        <v>44</v>
      </c>
      <c r="B51" s="181" t="s">
        <v>430</v>
      </c>
      <c r="C51" s="176" t="s">
        <v>511</v>
      </c>
      <c r="D51" s="174" t="s">
        <v>627</v>
      </c>
      <c r="E51" s="174" t="s">
        <v>628</v>
      </c>
      <c r="F51" s="176" t="s">
        <v>629</v>
      </c>
      <c r="G51" s="176" t="s">
        <v>435</v>
      </c>
      <c r="H51" s="176" t="s">
        <v>525</v>
      </c>
      <c r="I51" s="177">
        <f t="shared" si="11"/>
        <v>4</v>
      </c>
      <c r="J51" s="177">
        <f t="shared" si="12"/>
        <v>2</v>
      </c>
      <c r="K51" s="175">
        <f t="shared" si="0"/>
        <v>8</v>
      </c>
      <c r="L51" s="176" t="str">
        <f>VLOOKUP(J51,[1]MapadeCalor!$B$2:$G$6,I51+1,0)</f>
        <v>ALTO</v>
      </c>
      <c r="M51" s="174" t="s">
        <v>630</v>
      </c>
      <c r="N51" s="174" t="s">
        <v>438</v>
      </c>
      <c r="O51" s="174" t="s">
        <v>444</v>
      </c>
      <c r="P51" s="174" t="s">
        <v>405</v>
      </c>
      <c r="Q51" s="177">
        <f t="shared" si="1"/>
        <v>15</v>
      </c>
      <c r="R51" s="177">
        <f t="shared" si="2"/>
        <v>5</v>
      </c>
      <c r="S51" s="177">
        <f t="shared" si="3"/>
        <v>0</v>
      </c>
      <c r="T51" s="177">
        <f t="shared" si="4"/>
        <v>20</v>
      </c>
      <c r="U51" s="176" t="str">
        <f t="shared" si="5"/>
        <v>Control Adecuado</v>
      </c>
      <c r="V51" s="176" t="str">
        <f t="shared" si="6"/>
        <v>Cambie el valor de la probabilidad</v>
      </c>
      <c r="W51" s="174" t="s">
        <v>631</v>
      </c>
      <c r="X51" s="176" t="s">
        <v>503</v>
      </c>
      <c r="Y51" s="176" t="s">
        <v>625</v>
      </c>
      <c r="Z51" s="177">
        <f t="shared" si="7"/>
        <v>1</v>
      </c>
      <c r="AA51" s="177">
        <f t="shared" si="8"/>
        <v>1</v>
      </c>
      <c r="AB51" s="177">
        <f t="shared" si="9"/>
        <v>1</v>
      </c>
      <c r="AC51" s="176" t="str">
        <f>VLOOKUP(AA51,[1]MapadeCalor!$B$2:$G$6,Z51+1,0)</f>
        <v>BAJO</v>
      </c>
      <c r="AD51" s="353" t="s">
        <v>932</v>
      </c>
      <c r="AE51" s="329" t="s">
        <v>933</v>
      </c>
      <c r="AF51" s="1"/>
      <c r="AG51" s="1"/>
    </row>
    <row r="52" spans="1:33" ht="89.25" x14ac:dyDescent="0.25">
      <c r="A52" s="172">
        <f t="shared" si="10"/>
        <v>45</v>
      </c>
      <c r="B52" s="181" t="s">
        <v>430</v>
      </c>
      <c r="C52" s="176" t="s">
        <v>511</v>
      </c>
      <c r="D52" s="174" t="s">
        <v>632</v>
      </c>
      <c r="E52" s="174" t="s">
        <v>633</v>
      </c>
      <c r="F52" s="176" t="s">
        <v>629</v>
      </c>
      <c r="G52" s="176" t="s">
        <v>512</v>
      </c>
      <c r="H52" s="176" t="s">
        <v>525</v>
      </c>
      <c r="I52" s="177">
        <f t="shared" si="11"/>
        <v>5</v>
      </c>
      <c r="J52" s="177">
        <f t="shared" si="12"/>
        <v>2</v>
      </c>
      <c r="K52" s="175">
        <f t="shared" si="0"/>
        <v>10</v>
      </c>
      <c r="L52" s="176" t="str">
        <f>VLOOKUP(J52,[1]MapadeCalor!$B$2:$G$6,I52+1,0)</f>
        <v>ALTO</v>
      </c>
      <c r="M52" s="174" t="s">
        <v>634</v>
      </c>
      <c r="N52" s="174" t="s">
        <v>438</v>
      </c>
      <c r="O52" s="174" t="s">
        <v>444</v>
      </c>
      <c r="P52" s="174" t="s">
        <v>405</v>
      </c>
      <c r="Q52" s="177">
        <f t="shared" si="1"/>
        <v>15</v>
      </c>
      <c r="R52" s="177">
        <f t="shared" si="2"/>
        <v>5</v>
      </c>
      <c r="S52" s="177">
        <f t="shared" si="3"/>
        <v>0</v>
      </c>
      <c r="T52" s="177">
        <f t="shared" si="4"/>
        <v>20</v>
      </c>
      <c r="U52" s="176" t="str">
        <f t="shared" si="5"/>
        <v>Control Adecuado</v>
      </c>
      <c r="V52" s="176" t="str">
        <f t="shared" si="6"/>
        <v>Cambie el valor de la probabilidad</v>
      </c>
      <c r="W52" s="174" t="s">
        <v>635</v>
      </c>
      <c r="X52" s="176" t="s">
        <v>503</v>
      </c>
      <c r="Y52" s="176" t="s">
        <v>625</v>
      </c>
      <c r="Z52" s="177">
        <f t="shared" si="7"/>
        <v>1</v>
      </c>
      <c r="AA52" s="177">
        <f t="shared" si="8"/>
        <v>1</v>
      </c>
      <c r="AB52" s="177">
        <f t="shared" si="9"/>
        <v>1</v>
      </c>
      <c r="AC52" s="176" t="str">
        <f>VLOOKUP(AA52,[1]MapadeCalor!$B$2:$G$6,Z52+1,0)</f>
        <v>BAJO</v>
      </c>
      <c r="AD52" s="188" t="s">
        <v>934</v>
      </c>
      <c r="AE52" s="329" t="s">
        <v>933</v>
      </c>
      <c r="AF52" s="1"/>
      <c r="AG52" s="1"/>
    </row>
    <row r="53" spans="1:33" ht="127.5" x14ac:dyDescent="0.25">
      <c r="A53" s="172">
        <f t="shared" si="10"/>
        <v>46</v>
      </c>
      <c r="B53" s="181" t="s">
        <v>477</v>
      </c>
      <c r="C53" s="176" t="s">
        <v>511</v>
      </c>
      <c r="D53" s="174" t="s">
        <v>636</v>
      </c>
      <c r="E53" s="174" t="s">
        <v>637</v>
      </c>
      <c r="F53" s="176" t="s">
        <v>629</v>
      </c>
      <c r="G53" s="176" t="s">
        <v>503</v>
      </c>
      <c r="H53" s="176" t="s">
        <v>472</v>
      </c>
      <c r="I53" s="177">
        <f t="shared" si="11"/>
        <v>1</v>
      </c>
      <c r="J53" s="177">
        <f t="shared" si="12"/>
        <v>4</v>
      </c>
      <c r="K53" s="175">
        <f t="shared" si="0"/>
        <v>4</v>
      </c>
      <c r="L53" s="176" t="str">
        <f>VLOOKUP(J53,[1]MapadeCalor!$B$2:$G$6,I53+1,0)</f>
        <v>MEDIO</v>
      </c>
      <c r="M53" s="174" t="s">
        <v>638</v>
      </c>
      <c r="N53" s="174" t="s">
        <v>438</v>
      </c>
      <c r="O53" s="174" t="s">
        <v>444</v>
      </c>
      <c r="P53" s="174" t="s">
        <v>405</v>
      </c>
      <c r="Q53" s="177">
        <f t="shared" si="1"/>
        <v>15</v>
      </c>
      <c r="R53" s="177">
        <f t="shared" si="2"/>
        <v>5</v>
      </c>
      <c r="S53" s="177">
        <f t="shared" si="3"/>
        <v>0</v>
      </c>
      <c r="T53" s="177">
        <f t="shared" si="4"/>
        <v>20</v>
      </c>
      <c r="U53" s="176" t="str">
        <f t="shared" si="5"/>
        <v>Control Adecuado</v>
      </c>
      <c r="V53" s="176" t="str">
        <f t="shared" si="6"/>
        <v>Cambie el valor de la probabilidad</v>
      </c>
      <c r="W53" s="174" t="s">
        <v>639</v>
      </c>
      <c r="X53" s="176" t="s">
        <v>503</v>
      </c>
      <c r="Y53" s="176" t="s">
        <v>625</v>
      </c>
      <c r="Z53" s="177">
        <f t="shared" si="7"/>
        <v>1</v>
      </c>
      <c r="AA53" s="177">
        <f t="shared" si="8"/>
        <v>1</v>
      </c>
      <c r="AB53" s="177">
        <f t="shared" si="9"/>
        <v>1</v>
      </c>
      <c r="AC53" s="354" t="str">
        <f>VLOOKUP(AA53,[1]MapadeCalor!$B$2:$G$6,Z53+1,0)</f>
        <v>BAJO</v>
      </c>
      <c r="AD53" s="355" t="s">
        <v>935</v>
      </c>
      <c r="AE53" s="356" t="s">
        <v>933</v>
      </c>
      <c r="AF53" s="1"/>
      <c r="AG53" s="1"/>
    </row>
    <row r="54" spans="1:33" ht="142.5" x14ac:dyDescent="0.25">
      <c r="A54" s="172">
        <f t="shared" si="10"/>
        <v>47</v>
      </c>
      <c r="B54" s="181" t="s">
        <v>441</v>
      </c>
      <c r="C54" s="176" t="s">
        <v>452</v>
      </c>
      <c r="D54" s="174" t="s">
        <v>640</v>
      </c>
      <c r="E54" s="174" t="s">
        <v>641</v>
      </c>
      <c r="F54" s="174" t="s">
        <v>642</v>
      </c>
      <c r="G54" s="176" t="s">
        <v>448</v>
      </c>
      <c r="H54" s="176" t="s">
        <v>472</v>
      </c>
      <c r="I54" s="177">
        <f t="shared" si="11"/>
        <v>3</v>
      </c>
      <c r="J54" s="177">
        <f t="shared" si="12"/>
        <v>4</v>
      </c>
      <c r="K54" s="175">
        <f t="shared" si="0"/>
        <v>12</v>
      </c>
      <c r="L54" s="176" t="str">
        <f>VLOOKUP(J54,[1]MapadeCalor!$B$2:$G$6,I54+1,0)</f>
        <v>ALTO</v>
      </c>
      <c r="M54" s="174" t="s">
        <v>643</v>
      </c>
      <c r="N54" s="174" t="s">
        <v>438</v>
      </c>
      <c r="O54" s="174" t="s">
        <v>444</v>
      </c>
      <c r="P54" s="174" t="s">
        <v>405</v>
      </c>
      <c r="Q54" s="177">
        <f t="shared" si="1"/>
        <v>15</v>
      </c>
      <c r="R54" s="177">
        <f t="shared" si="2"/>
        <v>5</v>
      </c>
      <c r="S54" s="177">
        <f t="shared" si="3"/>
        <v>0</v>
      </c>
      <c r="T54" s="177">
        <f t="shared" si="4"/>
        <v>20</v>
      </c>
      <c r="U54" s="176" t="str">
        <f t="shared" si="5"/>
        <v>Control Adecuado</v>
      </c>
      <c r="V54" s="176" t="str">
        <f t="shared" si="6"/>
        <v>Cambie el valor de la probabilidad</v>
      </c>
      <c r="W54" s="176"/>
      <c r="X54" s="176"/>
      <c r="Y54" s="176"/>
      <c r="Z54" s="177">
        <f t="shared" si="7"/>
        <v>0</v>
      </c>
      <c r="AA54" s="177">
        <f t="shared" si="8"/>
        <v>0</v>
      </c>
      <c r="AB54" s="177">
        <f t="shared" si="9"/>
        <v>0</v>
      </c>
      <c r="AC54" s="314" t="e">
        <f>VLOOKUP(AA54,[1]MapadeCalor!$B$2:$G$6,Z54+1,0)</f>
        <v>#N/A</v>
      </c>
      <c r="AD54" s="357" t="s">
        <v>936</v>
      </c>
      <c r="AE54" s="338" t="s">
        <v>937</v>
      </c>
      <c r="AF54" s="1"/>
      <c r="AG54" s="1"/>
    </row>
    <row r="55" spans="1:33" ht="89.25" x14ac:dyDescent="0.25">
      <c r="A55" s="172">
        <f t="shared" si="10"/>
        <v>48</v>
      </c>
      <c r="B55" s="181" t="s">
        <v>477</v>
      </c>
      <c r="C55" s="176" t="s">
        <v>452</v>
      </c>
      <c r="D55" s="174" t="s">
        <v>644</v>
      </c>
      <c r="E55" s="174" t="s">
        <v>645</v>
      </c>
      <c r="F55" s="174" t="s">
        <v>642</v>
      </c>
      <c r="G55" s="176" t="s">
        <v>448</v>
      </c>
      <c r="H55" s="176" t="s">
        <v>472</v>
      </c>
      <c r="I55" s="177">
        <f t="shared" si="11"/>
        <v>3</v>
      </c>
      <c r="J55" s="177">
        <f t="shared" si="12"/>
        <v>4</v>
      </c>
      <c r="K55" s="175">
        <f t="shared" si="0"/>
        <v>12</v>
      </c>
      <c r="L55" s="176" t="str">
        <f>VLOOKUP(J55,[1]MapadeCalor!$B$2:$G$6,I55+1,0)</f>
        <v>ALTO</v>
      </c>
      <c r="M55" s="174" t="s">
        <v>643</v>
      </c>
      <c r="N55" s="174" t="s">
        <v>438</v>
      </c>
      <c r="O55" s="174" t="s">
        <v>444</v>
      </c>
      <c r="P55" s="174" t="s">
        <v>405</v>
      </c>
      <c r="Q55" s="177">
        <f t="shared" si="1"/>
        <v>15</v>
      </c>
      <c r="R55" s="177">
        <f t="shared" si="2"/>
        <v>5</v>
      </c>
      <c r="S55" s="177">
        <f t="shared" si="3"/>
        <v>0</v>
      </c>
      <c r="T55" s="177">
        <f t="shared" si="4"/>
        <v>20</v>
      </c>
      <c r="U55" s="176" t="str">
        <f t="shared" si="5"/>
        <v>Control Adecuado</v>
      </c>
      <c r="V55" s="176" t="str">
        <f t="shared" si="6"/>
        <v>Cambie el valor de la probabilidad</v>
      </c>
      <c r="W55" s="176"/>
      <c r="X55" s="176"/>
      <c r="Y55" s="176"/>
      <c r="Z55" s="177">
        <f t="shared" si="7"/>
        <v>0</v>
      </c>
      <c r="AA55" s="177">
        <f t="shared" si="8"/>
        <v>0</v>
      </c>
      <c r="AB55" s="177">
        <f t="shared" si="9"/>
        <v>0</v>
      </c>
      <c r="AC55" s="314" t="e">
        <f>VLOOKUP(AA55,[1]MapadeCalor!$B$2:$G$6,Z55+1,0)</f>
        <v>#N/A</v>
      </c>
      <c r="AD55" s="344" t="s">
        <v>938</v>
      </c>
      <c r="AE55" s="358" t="s">
        <v>939</v>
      </c>
      <c r="AF55" s="1"/>
      <c r="AG55" s="1"/>
    </row>
    <row r="56" spans="1:33" ht="89.25" x14ac:dyDescent="0.2">
      <c r="A56" s="172">
        <f t="shared" si="10"/>
        <v>49</v>
      </c>
      <c r="B56" s="181" t="s">
        <v>441</v>
      </c>
      <c r="C56" s="176" t="s">
        <v>452</v>
      </c>
      <c r="D56" s="174" t="s">
        <v>646</v>
      </c>
      <c r="E56" s="174" t="s">
        <v>647</v>
      </c>
      <c r="F56" s="174" t="s">
        <v>648</v>
      </c>
      <c r="G56" s="176" t="s">
        <v>435</v>
      </c>
      <c r="H56" s="176" t="s">
        <v>436</v>
      </c>
      <c r="I56" s="177">
        <f t="shared" si="11"/>
        <v>4</v>
      </c>
      <c r="J56" s="177">
        <f t="shared" si="12"/>
        <v>3</v>
      </c>
      <c r="K56" s="175">
        <f t="shared" si="0"/>
        <v>12</v>
      </c>
      <c r="L56" s="176" t="str">
        <f>VLOOKUP(J56,[1]MapadeCalor!$B$2:$G$6,I56+1,0)</f>
        <v>MUY ALTO</v>
      </c>
      <c r="M56" s="174" t="s">
        <v>649</v>
      </c>
      <c r="N56" s="174" t="s">
        <v>438</v>
      </c>
      <c r="O56" s="174" t="s">
        <v>444</v>
      </c>
      <c r="P56" s="174" t="s">
        <v>405</v>
      </c>
      <c r="Q56" s="177">
        <f t="shared" si="1"/>
        <v>15</v>
      </c>
      <c r="R56" s="177">
        <f t="shared" si="2"/>
        <v>5</v>
      </c>
      <c r="S56" s="177">
        <f t="shared" si="3"/>
        <v>0</v>
      </c>
      <c r="T56" s="177">
        <f t="shared" si="4"/>
        <v>20</v>
      </c>
      <c r="U56" s="176" t="str">
        <f t="shared" si="5"/>
        <v>Control Adecuado</v>
      </c>
      <c r="V56" s="176" t="str">
        <f t="shared" si="6"/>
        <v>Cambie el valor de la probabilidad</v>
      </c>
      <c r="W56" s="176"/>
      <c r="X56" s="176"/>
      <c r="Y56" s="176"/>
      <c r="Z56" s="177">
        <f t="shared" si="7"/>
        <v>0</v>
      </c>
      <c r="AA56" s="177">
        <f t="shared" si="8"/>
        <v>0</v>
      </c>
      <c r="AB56" s="177">
        <f t="shared" si="9"/>
        <v>0</v>
      </c>
      <c r="AC56" s="314" t="e">
        <f>VLOOKUP(AA56,[1]MapadeCalor!$B$2:$G$6,Z56+1,0)</f>
        <v>#N/A</v>
      </c>
      <c r="AD56" s="359" t="s">
        <v>940</v>
      </c>
      <c r="AE56" s="185" t="s">
        <v>941</v>
      </c>
    </row>
    <row r="57" spans="1:33" ht="357" x14ac:dyDescent="0.25">
      <c r="A57" s="172">
        <f t="shared" si="10"/>
        <v>50</v>
      </c>
      <c r="B57" s="181" t="s">
        <v>451</v>
      </c>
      <c r="C57" s="176" t="s">
        <v>484</v>
      </c>
      <c r="D57" s="174" t="s">
        <v>650</v>
      </c>
      <c r="E57" s="174" t="s">
        <v>651</v>
      </c>
      <c r="F57" s="174" t="s">
        <v>652</v>
      </c>
      <c r="G57" s="176" t="s">
        <v>435</v>
      </c>
      <c r="H57" s="176" t="s">
        <v>436</v>
      </c>
      <c r="I57" s="177">
        <f t="shared" si="11"/>
        <v>4</v>
      </c>
      <c r="J57" s="177">
        <f t="shared" si="12"/>
        <v>3</v>
      </c>
      <c r="K57" s="175">
        <f t="shared" si="0"/>
        <v>12</v>
      </c>
      <c r="L57" s="176" t="str">
        <f>VLOOKUP(J57,[1]MapadeCalor!$B$2:$G$6,I57+1,0)</f>
        <v>MUY ALTO</v>
      </c>
      <c r="M57" s="174" t="s">
        <v>653</v>
      </c>
      <c r="N57" s="174" t="s">
        <v>438</v>
      </c>
      <c r="O57" s="174" t="s">
        <v>444</v>
      </c>
      <c r="P57" s="174" t="s">
        <v>405</v>
      </c>
      <c r="Q57" s="177">
        <f t="shared" si="1"/>
        <v>15</v>
      </c>
      <c r="R57" s="177">
        <f t="shared" si="2"/>
        <v>5</v>
      </c>
      <c r="S57" s="177">
        <f t="shared" si="3"/>
        <v>0</v>
      </c>
      <c r="T57" s="177">
        <f t="shared" si="4"/>
        <v>20</v>
      </c>
      <c r="U57" s="176" t="str">
        <f t="shared" si="5"/>
        <v>Control Adecuado</v>
      </c>
      <c r="V57" s="176" t="str">
        <f t="shared" si="6"/>
        <v>Cambie el valor de la probabilidad</v>
      </c>
      <c r="W57" s="174" t="s">
        <v>588</v>
      </c>
      <c r="X57" s="176"/>
      <c r="Y57" s="176"/>
      <c r="Z57" s="177">
        <f t="shared" si="7"/>
        <v>0</v>
      </c>
      <c r="AA57" s="177">
        <f t="shared" si="8"/>
        <v>0</v>
      </c>
      <c r="AB57" s="177">
        <f t="shared" si="9"/>
        <v>0</v>
      </c>
      <c r="AC57" s="314" t="e">
        <f>VLOOKUP(AA57,[1]MapadeCalor!$B$2:$G$6,Z57+1,0)</f>
        <v>#N/A</v>
      </c>
      <c r="AD57" s="345" t="s">
        <v>942</v>
      </c>
      <c r="AE57" s="176" t="s">
        <v>894</v>
      </c>
      <c r="AF57" s="1"/>
      <c r="AG57" s="1"/>
    </row>
    <row r="58" spans="1:33" ht="344.25" x14ac:dyDescent="0.25">
      <c r="A58" s="172">
        <f t="shared" si="10"/>
        <v>51</v>
      </c>
      <c r="B58" s="181" t="s">
        <v>451</v>
      </c>
      <c r="C58" s="176" t="s">
        <v>484</v>
      </c>
      <c r="D58" s="176" t="s">
        <v>579</v>
      </c>
      <c r="E58" s="174" t="s">
        <v>654</v>
      </c>
      <c r="F58" s="174" t="s">
        <v>581</v>
      </c>
      <c r="G58" s="176" t="s">
        <v>512</v>
      </c>
      <c r="H58" s="176" t="s">
        <v>436</v>
      </c>
      <c r="I58" s="177">
        <f t="shared" si="11"/>
        <v>5</v>
      </c>
      <c r="J58" s="177">
        <f t="shared" si="12"/>
        <v>3</v>
      </c>
      <c r="K58" s="175">
        <f t="shared" si="0"/>
        <v>15</v>
      </c>
      <c r="L58" s="176" t="str">
        <f>VLOOKUP(J58,[1]MapadeCalor!$B$2:$G$6,I58+1,0)</f>
        <v>MUY ALTO</v>
      </c>
      <c r="M58" s="174" t="s">
        <v>582</v>
      </c>
      <c r="N58" s="174" t="s">
        <v>438</v>
      </c>
      <c r="O58" s="174" t="s">
        <v>444</v>
      </c>
      <c r="P58" s="174" t="s">
        <v>405</v>
      </c>
      <c r="Q58" s="177">
        <f t="shared" si="1"/>
        <v>15</v>
      </c>
      <c r="R58" s="177">
        <f t="shared" si="2"/>
        <v>5</v>
      </c>
      <c r="S58" s="177">
        <f t="shared" si="3"/>
        <v>0</v>
      </c>
      <c r="T58" s="177">
        <f t="shared" si="4"/>
        <v>20</v>
      </c>
      <c r="U58" s="176" t="str">
        <f t="shared" si="5"/>
        <v>Control Adecuado</v>
      </c>
      <c r="V58" s="176" t="str">
        <f t="shared" si="6"/>
        <v>Cambie el valor de la probabilidad</v>
      </c>
      <c r="W58" s="174" t="s">
        <v>583</v>
      </c>
      <c r="X58" s="176"/>
      <c r="Y58" s="176"/>
      <c r="Z58" s="177">
        <f t="shared" si="7"/>
        <v>0</v>
      </c>
      <c r="AA58" s="177">
        <f t="shared" si="8"/>
        <v>0</v>
      </c>
      <c r="AB58" s="177">
        <f t="shared" si="9"/>
        <v>0</v>
      </c>
      <c r="AC58" s="314">
        <v>0</v>
      </c>
      <c r="AD58" s="344" t="s">
        <v>943</v>
      </c>
      <c r="AE58" s="176" t="s">
        <v>944</v>
      </c>
      <c r="AF58" s="1"/>
      <c r="AG58" s="1"/>
    </row>
    <row r="59" spans="1:33" ht="382.5" x14ac:dyDescent="0.25">
      <c r="A59" s="172">
        <f t="shared" si="10"/>
        <v>52</v>
      </c>
      <c r="B59" s="181" t="s">
        <v>451</v>
      </c>
      <c r="C59" s="176" t="s">
        <v>484</v>
      </c>
      <c r="D59" s="176" t="s">
        <v>584</v>
      </c>
      <c r="E59" s="174" t="s">
        <v>585</v>
      </c>
      <c r="F59" s="174" t="s">
        <v>586</v>
      </c>
      <c r="G59" s="176" t="s">
        <v>435</v>
      </c>
      <c r="H59" s="176" t="s">
        <v>436</v>
      </c>
      <c r="I59" s="177">
        <f t="shared" si="11"/>
        <v>4</v>
      </c>
      <c r="J59" s="177">
        <f t="shared" si="12"/>
        <v>3</v>
      </c>
      <c r="K59" s="175">
        <f t="shared" si="0"/>
        <v>12</v>
      </c>
      <c r="L59" s="176" t="str">
        <f>VLOOKUP(J59,[1]MapadeCalor!$B$2:$G$6,I59+1,0)</f>
        <v>MUY ALTO</v>
      </c>
      <c r="M59" s="174" t="s">
        <v>945</v>
      </c>
      <c r="N59" s="174" t="s">
        <v>438</v>
      </c>
      <c r="O59" s="174" t="s">
        <v>444</v>
      </c>
      <c r="P59" s="174" t="s">
        <v>405</v>
      </c>
      <c r="Q59" s="177">
        <f t="shared" si="1"/>
        <v>15</v>
      </c>
      <c r="R59" s="177">
        <f t="shared" si="2"/>
        <v>5</v>
      </c>
      <c r="S59" s="177">
        <f t="shared" si="3"/>
        <v>0</v>
      </c>
      <c r="T59" s="177">
        <f t="shared" si="4"/>
        <v>20</v>
      </c>
      <c r="U59" s="176" t="str">
        <f t="shared" si="5"/>
        <v>Control Adecuado</v>
      </c>
      <c r="V59" s="176" t="str">
        <f t="shared" si="6"/>
        <v>Cambie el valor de la probabilidad</v>
      </c>
      <c r="W59" s="174" t="s">
        <v>588</v>
      </c>
      <c r="X59" s="176"/>
      <c r="Y59" s="176"/>
      <c r="Z59" s="177">
        <f t="shared" si="7"/>
        <v>0</v>
      </c>
      <c r="AA59" s="177">
        <f t="shared" si="8"/>
        <v>0</v>
      </c>
      <c r="AB59" s="177">
        <f t="shared" si="9"/>
        <v>0</v>
      </c>
      <c r="AC59" s="314" t="e">
        <f>VLOOKUP(AA59,[1]MapadeCalor!$B$2:$G$6,Z59+1,0)</f>
        <v>#N/A</v>
      </c>
      <c r="AD59" s="345" t="s">
        <v>946</v>
      </c>
      <c r="AE59" s="176" t="s">
        <v>894</v>
      </c>
      <c r="AF59" s="1"/>
      <c r="AG59" s="1"/>
    </row>
    <row r="60" spans="1:33" ht="102" x14ac:dyDescent="0.25">
      <c r="A60" s="172">
        <f t="shared" si="10"/>
        <v>53</v>
      </c>
      <c r="B60" s="181" t="s">
        <v>451</v>
      </c>
      <c r="C60" s="176" t="s">
        <v>484</v>
      </c>
      <c r="D60" s="176" t="s">
        <v>655</v>
      </c>
      <c r="E60" s="174" t="s">
        <v>656</v>
      </c>
      <c r="F60" s="174" t="s">
        <v>657</v>
      </c>
      <c r="G60" s="176" t="s">
        <v>435</v>
      </c>
      <c r="H60" s="176" t="s">
        <v>436</v>
      </c>
      <c r="I60" s="177">
        <f t="shared" si="11"/>
        <v>4</v>
      </c>
      <c r="J60" s="177">
        <f t="shared" si="12"/>
        <v>3</v>
      </c>
      <c r="K60" s="175">
        <f t="shared" si="0"/>
        <v>12</v>
      </c>
      <c r="L60" s="176" t="str">
        <f>VLOOKUP(J60,[1]MapadeCalor!$B$2:$G$6,I60+1,0)</f>
        <v>MUY ALTO</v>
      </c>
      <c r="M60" s="174" t="s">
        <v>658</v>
      </c>
      <c r="N60" s="174" t="s">
        <v>438</v>
      </c>
      <c r="O60" s="174" t="s">
        <v>444</v>
      </c>
      <c r="P60" s="174" t="s">
        <v>405</v>
      </c>
      <c r="Q60" s="177">
        <f t="shared" si="1"/>
        <v>15</v>
      </c>
      <c r="R60" s="177">
        <f t="shared" si="2"/>
        <v>5</v>
      </c>
      <c r="S60" s="177">
        <f t="shared" si="3"/>
        <v>0</v>
      </c>
      <c r="T60" s="177">
        <f t="shared" si="4"/>
        <v>20</v>
      </c>
      <c r="U60" s="176" t="str">
        <f t="shared" si="5"/>
        <v>Control Adecuado</v>
      </c>
      <c r="V60" s="176" t="str">
        <f t="shared" si="6"/>
        <v>Cambie el valor de la probabilidad</v>
      </c>
      <c r="W60" s="174" t="s">
        <v>659</v>
      </c>
      <c r="X60" s="176"/>
      <c r="Y60" s="176"/>
      <c r="Z60" s="177">
        <f t="shared" si="7"/>
        <v>0</v>
      </c>
      <c r="AA60" s="177">
        <f t="shared" si="8"/>
        <v>0</v>
      </c>
      <c r="AB60" s="177">
        <f t="shared" si="9"/>
        <v>0</v>
      </c>
      <c r="AC60" s="314" t="e">
        <f>VLOOKUP(AA60,[1]MapadeCalor!$B$2:$G$6,Z60+1,0)</f>
        <v>#N/A</v>
      </c>
      <c r="AD60" s="360" t="s">
        <v>947</v>
      </c>
      <c r="AE60" s="340" t="s">
        <v>948</v>
      </c>
      <c r="AF60" s="1"/>
      <c r="AG60" s="1"/>
    </row>
    <row r="61" spans="1:33" ht="63.75" x14ac:dyDescent="0.25">
      <c r="A61" s="172">
        <f t="shared" si="10"/>
        <v>54</v>
      </c>
      <c r="B61" s="181" t="s">
        <v>451</v>
      </c>
      <c r="C61" s="176" t="s">
        <v>491</v>
      </c>
      <c r="D61" s="176" t="s">
        <v>660</v>
      </c>
      <c r="E61" s="174" t="s">
        <v>661</v>
      </c>
      <c r="F61" s="174" t="s">
        <v>662</v>
      </c>
      <c r="G61" s="176" t="s">
        <v>512</v>
      </c>
      <c r="H61" s="176" t="s">
        <v>436</v>
      </c>
      <c r="I61" s="177">
        <f t="shared" si="11"/>
        <v>5</v>
      </c>
      <c r="J61" s="177">
        <f t="shared" si="12"/>
        <v>3</v>
      </c>
      <c r="K61" s="175">
        <f t="shared" si="0"/>
        <v>15</v>
      </c>
      <c r="L61" s="176" t="str">
        <f>VLOOKUP(J61,[1]MapadeCalor!$B$2:$G$6,I61+1,0)</f>
        <v>MUY ALTO</v>
      </c>
      <c r="M61" s="174" t="s">
        <v>663</v>
      </c>
      <c r="N61" s="174" t="s">
        <v>438</v>
      </c>
      <c r="O61" s="174" t="s">
        <v>444</v>
      </c>
      <c r="P61" s="174" t="s">
        <v>406</v>
      </c>
      <c r="Q61" s="177">
        <f t="shared" si="1"/>
        <v>15</v>
      </c>
      <c r="R61" s="177">
        <f t="shared" si="2"/>
        <v>5</v>
      </c>
      <c r="S61" s="177">
        <f t="shared" si="3"/>
        <v>0</v>
      </c>
      <c r="T61" s="177">
        <f t="shared" si="4"/>
        <v>20</v>
      </c>
      <c r="U61" s="176" t="str">
        <f t="shared" si="5"/>
        <v>Control Adecuado</v>
      </c>
      <c r="V61" s="176" t="str">
        <f t="shared" si="6"/>
        <v>Cambie el valor del impacto</v>
      </c>
      <c r="W61" s="174" t="s">
        <v>664</v>
      </c>
      <c r="X61" s="338" t="s">
        <v>512</v>
      </c>
      <c r="Y61" s="338" t="s">
        <v>525</v>
      </c>
      <c r="Z61" s="177">
        <f t="shared" si="7"/>
        <v>5</v>
      </c>
      <c r="AA61" s="177">
        <f t="shared" si="8"/>
        <v>2</v>
      </c>
      <c r="AB61" s="177">
        <f t="shared" si="9"/>
        <v>10</v>
      </c>
      <c r="AC61" s="314" t="str">
        <f>VLOOKUP(AA61,[1]MapadeCalor!$B$2:$G$6,Z61+1,0)</f>
        <v>ALTO</v>
      </c>
      <c r="AD61" s="361" t="s">
        <v>949</v>
      </c>
      <c r="AE61" s="361" t="s">
        <v>950</v>
      </c>
      <c r="AF61" s="1"/>
      <c r="AG61" s="1"/>
    </row>
    <row r="62" spans="1:33" ht="114.75" x14ac:dyDescent="0.25">
      <c r="A62" s="172">
        <f t="shared" si="10"/>
        <v>55</v>
      </c>
      <c r="B62" s="181" t="s">
        <v>477</v>
      </c>
      <c r="C62" s="176" t="s">
        <v>491</v>
      </c>
      <c r="D62" s="176" t="s">
        <v>665</v>
      </c>
      <c r="E62" s="174" t="s">
        <v>666</v>
      </c>
      <c r="F62" s="174" t="s">
        <v>667</v>
      </c>
      <c r="G62" s="176" t="s">
        <v>435</v>
      </c>
      <c r="H62" s="176" t="s">
        <v>436</v>
      </c>
      <c r="I62" s="177">
        <f t="shared" si="11"/>
        <v>4</v>
      </c>
      <c r="J62" s="177">
        <f t="shared" si="12"/>
        <v>3</v>
      </c>
      <c r="K62" s="175">
        <f t="shared" si="0"/>
        <v>12</v>
      </c>
      <c r="L62" s="176" t="str">
        <f>VLOOKUP(J62,[1]MapadeCalor!$B$2:$G$6,I62+1,0)</f>
        <v>MUY ALTO</v>
      </c>
      <c r="M62" s="174" t="s">
        <v>668</v>
      </c>
      <c r="N62" s="174" t="s">
        <v>438</v>
      </c>
      <c r="O62" s="174" t="s">
        <v>444</v>
      </c>
      <c r="P62" s="174" t="s">
        <v>406</v>
      </c>
      <c r="Q62" s="177">
        <f t="shared" si="1"/>
        <v>15</v>
      </c>
      <c r="R62" s="177">
        <f t="shared" si="2"/>
        <v>5</v>
      </c>
      <c r="S62" s="177">
        <f t="shared" si="3"/>
        <v>0</v>
      </c>
      <c r="T62" s="177">
        <f t="shared" si="4"/>
        <v>20</v>
      </c>
      <c r="U62" s="176" t="str">
        <f t="shared" si="5"/>
        <v>Control Adecuado</v>
      </c>
      <c r="V62" s="176" t="str">
        <f t="shared" si="6"/>
        <v>Cambie el valor del impacto</v>
      </c>
      <c r="W62" s="174" t="s">
        <v>669</v>
      </c>
      <c r="X62" s="338" t="s">
        <v>435</v>
      </c>
      <c r="Y62" s="338" t="s">
        <v>436</v>
      </c>
      <c r="Z62" s="177">
        <f t="shared" si="7"/>
        <v>4</v>
      </c>
      <c r="AA62" s="177">
        <f t="shared" si="8"/>
        <v>3</v>
      </c>
      <c r="AB62" s="177">
        <f t="shared" si="9"/>
        <v>12</v>
      </c>
      <c r="AC62" s="314" t="str">
        <f>VLOOKUP(AA62,[1]MapadeCalor!$B$2:$G$6,Z62+1,0)</f>
        <v>MUY ALTO</v>
      </c>
      <c r="AD62" s="362" t="s">
        <v>951</v>
      </c>
      <c r="AE62" s="362" t="s">
        <v>950</v>
      </c>
      <c r="AF62" s="1"/>
      <c r="AG62" s="1"/>
    </row>
    <row r="63" spans="1:33" ht="51" x14ac:dyDescent="0.25">
      <c r="A63" s="172">
        <f t="shared" si="10"/>
        <v>56</v>
      </c>
      <c r="B63" s="181" t="s">
        <v>451</v>
      </c>
      <c r="C63" s="176" t="s">
        <v>491</v>
      </c>
      <c r="D63" s="176" t="s">
        <v>670</v>
      </c>
      <c r="E63" s="174" t="s">
        <v>671</v>
      </c>
      <c r="F63" s="174" t="s">
        <v>662</v>
      </c>
      <c r="G63" s="176" t="s">
        <v>481</v>
      </c>
      <c r="H63" s="176" t="s">
        <v>625</v>
      </c>
      <c r="I63" s="177">
        <f t="shared" si="11"/>
        <v>2</v>
      </c>
      <c r="J63" s="177">
        <f t="shared" si="12"/>
        <v>1</v>
      </c>
      <c r="K63" s="175">
        <f t="shared" si="0"/>
        <v>2</v>
      </c>
      <c r="L63" s="176" t="str">
        <f>VLOOKUP(J63,[1]MapadeCalor!$B$2:$G$6,I63+1,0)</f>
        <v>BAJO</v>
      </c>
      <c r="M63" s="174" t="s">
        <v>672</v>
      </c>
      <c r="N63" s="174" t="s">
        <v>438</v>
      </c>
      <c r="O63" s="174" t="s">
        <v>444</v>
      </c>
      <c r="P63" s="174" t="s">
        <v>406</v>
      </c>
      <c r="Q63" s="177">
        <f t="shared" si="1"/>
        <v>15</v>
      </c>
      <c r="R63" s="177">
        <f t="shared" si="2"/>
        <v>5</v>
      </c>
      <c r="S63" s="177">
        <f t="shared" si="3"/>
        <v>0</v>
      </c>
      <c r="T63" s="177">
        <f t="shared" si="4"/>
        <v>20</v>
      </c>
      <c r="U63" s="176" t="str">
        <f t="shared" si="5"/>
        <v>Control Adecuado</v>
      </c>
      <c r="V63" s="176" t="str">
        <f t="shared" si="6"/>
        <v>Cambie el valor del impacto</v>
      </c>
      <c r="W63" s="174" t="s">
        <v>673</v>
      </c>
      <c r="X63" s="338" t="s">
        <v>481</v>
      </c>
      <c r="Y63" s="338" t="s">
        <v>625</v>
      </c>
      <c r="Z63" s="177">
        <f t="shared" si="7"/>
        <v>2</v>
      </c>
      <c r="AA63" s="177">
        <f t="shared" si="8"/>
        <v>1</v>
      </c>
      <c r="AB63" s="177">
        <f t="shared" si="9"/>
        <v>2</v>
      </c>
      <c r="AC63" s="314" t="str">
        <f>VLOOKUP(AA63,[1]MapadeCalor!$B$2:$G$6,Z63+1,0)</f>
        <v>BAJO</v>
      </c>
      <c r="AD63" s="362" t="s">
        <v>952</v>
      </c>
      <c r="AE63" s="362" t="s">
        <v>950</v>
      </c>
      <c r="AF63" s="1"/>
      <c r="AG63" s="1"/>
    </row>
    <row r="64" spans="1:33" ht="102" x14ac:dyDescent="0.25">
      <c r="A64" s="172">
        <f t="shared" si="10"/>
        <v>57</v>
      </c>
      <c r="B64" s="181" t="s">
        <v>477</v>
      </c>
      <c r="C64" s="176" t="s">
        <v>491</v>
      </c>
      <c r="D64" s="176" t="s">
        <v>674</v>
      </c>
      <c r="E64" s="174" t="s">
        <v>675</v>
      </c>
      <c r="F64" s="174" t="s">
        <v>676</v>
      </c>
      <c r="G64" s="176" t="s">
        <v>435</v>
      </c>
      <c r="H64" s="176" t="s">
        <v>552</v>
      </c>
      <c r="I64" s="177">
        <f t="shared" si="11"/>
        <v>4</v>
      </c>
      <c r="J64" s="177">
        <f t="shared" si="12"/>
        <v>5</v>
      </c>
      <c r="K64" s="175">
        <f t="shared" si="0"/>
        <v>20</v>
      </c>
      <c r="L64" s="176" t="str">
        <f>VLOOKUP(J64,[1]MapadeCalor!$B$2:$G$6,I64+1,0)</f>
        <v>MUY ALTO</v>
      </c>
      <c r="M64" s="174" t="s">
        <v>677</v>
      </c>
      <c r="N64" s="174" t="s">
        <v>438</v>
      </c>
      <c r="O64" s="174" t="s">
        <v>444</v>
      </c>
      <c r="P64" s="174" t="s">
        <v>406</v>
      </c>
      <c r="Q64" s="177">
        <f t="shared" si="1"/>
        <v>15</v>
      </c>
      <c r="R64" s="177">
        <f t="shared" si="2"/>
        <v>5</v>
      </c>
      <c r="S64" s="177">
        <f t="shared" si="3"/>
        <v>0</v>
      </c>
      <c r="T64" s="177">
        <f t="shared" si="4"/>
        <v>20</v>
      </c>
      <c r="U64" s="176" t="str">
        <f t="shared" si="5"/>
        <v>Control Adecuado</v>
      </c>
      <c r="V64" s="176" t="str">
        <f t="shared" si="6"/>
        <v>Cambie el valor del impacto</v>
      </c>
      <c r="W64" s="174" t="s">
        <v>678</v>
      </c>
      <c r="X64" s="338" t="s">
        <v>435</v>
      </c>
      <c r="Y64" s="338" t="s">
        <v>472</v>
      </c>
      <c r="Z64" s="177">
        <f t="shared" si="7"/>
        <v>4</v>
      </c>
      <c r="AA64" s="177">
        <f t="shared" si="8"/>
        <v>4</v>
      </c>
      <c r="AB64" s="177">
        <f t="shared" si="9"/>
        <v>16</v>
      </c>
      <c r="AC64" s="314" t="str">
        <f>VLOOKUP(AA64,[1]MapadeCalor!$B$2:$G$6,Z64+1,0)</f>
        <v>MUY ALTO</v>
      </c>
      <c r="AD64" s="362" t="s">
        <v>953</v>
      </c>
      <c r="AE64" s="362" t="s">
        <v>950</v>
      </c>
      <c r="AF64" s="1"/>
      <c r="AG64" s="1"/>
    </row>
    <row r="65" spans="1:33" ht="174.75" x14ac:dyDescent="0.25">
      <c r="A65" s="172">
        <f t="shared" si="10"/>
        <v>58</v>
      </c>
      <c r="B65" s="181" t="s">
        <v>441</v>
      </c>
      <c r="C65" s="176" t="s">
        <v>528</v>
      </c>
      <c r="D65" s="176" t="s">
        <v>679</v>
      </c>
      <c r="E65" s="174" t="s">
        <v>680</v>
      </c>
      <c r="F65" s="174" t="s">
        <v>681</v>
      </c>
      <c r="G65" s="176" t="s">
        <v>435</v>
      </c>
      <c r="H65" s="176" t="s">
        <v>436</v>
      </c>
      <c r="I65" s="177">
        <f t="shared" si="11"/>
        <v>4</v>
      </c>
      <c r="J65" s="177">
        <f t="shared" si="12"/>
        <v>3</v>
      </c>
      <c r="K65" s="175">
        <f t="shared" si="0"/>
        <v>12</v>
      </c>
      <c r="L65" s="176" t="str">
        <f>VLOOKUP(J65,[1]MapadeCalor!$B$2:$G$6,I65+1,0)</f>
        <v>MUY ALTO</v>
      </c>
      <c r="M65" s="174" t="s">
        <v>682</v>
      </c>
      <c r="N65" s="174" t="s">
        <v>438</v>
      </c>
      <c r="O65" s="174" t="s">
        <v>444</v>
      </c>
      <c r="P65" s="174" t="s">
        <v>405</v>
      </c>
      <c r="Q65" s="177">
        <f t="shared" si="1"/>
        <v>15</v>
      </c>
      <c r="R65" s="177">
        <f t="shared" si="2"/>
        <v>5</v>
      </c>
      <c r="S65" s="177">
        <f t="shared" si="3"/>
        <v>0</v>
      </c>
      <c r="T65" s="177">
        <f t="shared" si="4"/>
        <v>20</v>
      </c>
      <c r="U65" s="176" t="str">
        <f t="shared" si="5"/>
        <v>Control Adecuado</v>
      </c>
      <c r="V65" s="176" t="str">
        <f t="shared" si="6"/>
        <v>Cambie el valor de la probabilidad</v>
      </c>
      <c r="W65" s="174" t="s">
        <v>683</v>
      </c>
      <c r="X65" s="176"/>
      <c r="Y65" s="176"/>
      <c r="Z65" s="177">
        <f t="shared" si="7"/>
        <v>0</v>
      </c>
      <c r="AA65" s="177">
        <f t="shared" si="8"/>
        <v>0</v>
      </c>
      <c r="AB65" s="177">
        <f t="shared" si="9"/>
        <v>0</v>
      </c>
      <c r="AC65" s="314" t="e">
        <f>VLOOKUP(AA65,[1]MapadeCalor!$B$2:$G$6,Z65+1,0)</f>
        <v>#N/A</v>
      </c>
      <c r="AD65" s="363" t="s">
        <v>954</v>
      </c>
      <c r="AE65" s="362" t="s">
        <v>955</v>
      </c>
      <c r="AF65" s="1"/>
      <c r="AG65" s="1"/>
    </row>
    <row r="66" spans="1:33" ht="189" x14ac:dyDescent="0.25">
      <c r="A66" s="172">
        <f t="shared" si="10"/>
        <v>59</v>
      </c>
      <c r="B66" s="181" t="s">
        <v>451</v>
      </c>
      <c r="C66" s="176" t="s">
        <v>528</v>
      </c>
      <c r="D66" s="176" t="s">
        <v>684</v>
      </c>
      <c r="E66" s="174" t="s">
        <v>685</v>
      </c>
      <c r="F66" s="174" t="s">
        <v>686</v>
      </c>
      <c r="G66" s="176" t="s">
        <v>435</v>
      </c>
      <c r="H66" s="176" t="s">
        <v>472</v>
      </c>
      <c r="I66" s="177">
        <f t="shared" si="11"/>
        <v>4</v>
      </c>
      <c r="J66" s="177">
        <f t="shared" si="12"/>
        <v>4</v>
      </c>
      <c r="K66" s="175">
        <f t="shared" si="0"/>
        <v>16</v>
      </c>
      <c r="L66" s="176" t="str">
        <f>VLOOKUP(J66,[1]MapadeCalor!$B$2:$G$6,I66+1,0)</f>
        <v>MUY ALTO</v>
      </c>
      <c r="M66" s="174" t="s">
        <v>687</v>
      </c>
      <c r="N66" s="174" t="s">
        <v>438</v>
      </c>
      <c r="O66" s="174" t="s">
        <v>444</v>
      </c>
      <c r="P66" s="174" t="s">
        <v>465</v>
      </c>
      <c r="Q66" s="177">
        <f t="shared" si="1"/>
        <v>15</v>
      </c>
      <c r="R66" s="177">
        <f t="shared" si="2"/>
        <v>5</v>
      </c>
      <c r="S66" s="177">
        <f t="shared" si="3"/>
        <v>10</v>
      </c>
      <c r="T66" s="177">
        <f t="shared" si="4"/>
        <v>30</v>
      </c>
      <c r="U66" s="176" t="str">
        <f t="shared" si="5"/>
        <v>Control Fuerte</v>
      </c>
      <c r="V66" s="176" t="str">
        <f t="shared" si="6"/>
        <v>Cambie probabilidad e impacto</v>
      </c>
      <c r="W66" s="174" t="s">
        <v>688</v>
      </c>
      <c r="X66" s="176"/>
      <c r="Y66" s="176"/>
      <c r="Z66" s="177">
        <f t="shared" si="7"/>
        <v>0</v>
      </c>
      <c r="AA66" s="177">
        <f t="shared" si="8"/>
        <v>0</v>
      </c>
      <c r="AB66" s="177">
        <f t="shared" si="9"/>
        <v>0</v>
      </c>
      <c r="AC66" s="314" t="e">
        <f>VLOOKUP(AA66,[1]MapadeCalor!$B$2:$G$6,Z66+1,0)</f>
        <v>#N/A</v>
      </c>
      <c r="AD66" s="363" t="s">
        <v>956</v>
      </c>
      <c r="AE66" s="362" t="s">
        <v>955</v>
      </c>
      <c r="AF66" s="1"/>
      <c r="AG66" s="1"/>
    </row>
    <row r="67" spans="1:33" ht="409.5" x14ac:dyDescent="0.25">
      <c r="A67" s="172">
        <f t="shared" si="10"/>
        <v>60</v>
      </c>
      <c r="B67" s="181" t="s">
        <v>451</v>
      </c>
      <c r="C67" s="176" t="s">
        <v>528</v>
      </c>
      <c r="D67" s="176" t="s">
        <v>689</v>
      </c>
      <c r="E67" s="174" t="s">
        <v>690</v>
      </c>
      <c r="F67" s="174" t="s">
        <v>691</v>
      </c>
      <c r="G67" s="176" t="s">
        <v>435</v>
      </c>
      <c r="H67" s="176" t="s">
        <v>525</v>
      </c>
      <c r="I67" s="177">
        <f t="shared" si="11"/>
        <v>4</v>
      </c>
      <c r="J67" s="177">
        <f t="shared" si="12"/>
        <v>2</v>
      </c>
      <c r="K67" s="175">
        <f t="shared" si="0"/>
        <v>8</v>
      </c>
      <c r="L67" s="176" t="str">
        <f>VLOOKUP(J67,[1]MapadeCalor!$B$2:$G$6,I67+1,0)</f>
        <v>ALTO</v>
      </c>
      <c r="M67" s="174" t="s">
        <v>692</v>
      </c>
      <c r="N67" s="174" t="s">
        <v>453</v>
      </c>
      <c r="O67" s="174" t="s">
        <v>444</v>
      </c>
      <c r="P67" s="174" t="s">
        <v>405</v>
      </c>
      <c r="Q67" s="177">
        <f t="shared" si="1"/>
        <v>20</v>
      </c>
      <c r="R67" s="177">
        <f t="shared" si="2"/>
        <v>5</v>
      </c>
      <c r="S67" s="177">
        <f t="shared" si="3"/>
        <v>0</v>
      </c>
      <c r="T67" s="177">
        <f t="shared" si="4"/>
        <v>25</v>
      </c>
      <c r="U67" s="176" t="str">
        <f t="shared" si="5"/>
        <v>Control Adecuado</v>
      </c>
      <c r="V67" s="176" t="str">
        <f t="shared" si="6"/>
        <v>Cambie el valor de la probabilidad</v>
      </c>
      <c r="W67" s="174" t="s">
        <v>693</v>
      </c>
      <c r="X67" s="176"/>
      <c r="Y67" s="176"/>
      <c r="Z67" s="177">
        <f t="shared" si="7"/>
        <v>0</v>
      </c>
      <c r="AA67" s="177">
        <f t="shared" si="8"/>
        <v>0</v>
      </c>
      <c r="AB67" s="177">
        <f t="shared" si="9"/>
        <v>0</v>
      </c>
      <c r="AC67" s="314" t="e">
        <f>VLOOKUP(AA67,[1]MapadeCalor!$B$2:$G$6,Z67+1,0)</f>
        <v>#N/A</v>
      </c>
      <c r="AD67" s="363" t="s">
        <v>957</v>
      </c>
      <c r="AE67" s="362" t="s">
        <v>955</v>
      </c>
      <c r="AF67" s="1"/>
      <c r="AG67" s="1"/>
    </row>
    <row r="68" spans="1:33" ht="105" x14ac:dyDescent="0.25">
      <c r="A68" s="172">
        <f t="shared" si="10"/>
        <v>61</v>
      </c>
      <c r="B68" s="181" t="s">
        <v>441</v>
      </c>
      <c r="C68" s="176" t="s">
        <v>442</v>
      </c>
      <c r="D68" s="174" t="s">
        <v>694</v>
      </c>
      <c r="E68" s="174" t="s">
        <v>695</v>
      </c>
      <c r="F68" s="174" t="s">
        <v>696</v>
      </c>
      <c r="G68" s="176" t="s">
        <v>503</v>
      </c>
      <c r="H68" s="176" t="s">
        <v>436</v>
      </c>
      <c r="I68" s="177">
        <f t="shared" si="11"/>
        <v>1</v>
      </c>
      <c r="J68" s="177">
        <f t="shared" si="12"/>
        <v>3</v>
      </c>
      <c r="K68" s="175">
        <f t="shared" si="0"/>
        <v>3</v>
      </c>
      <c r="L68" s="176" t="str">
        <f>VLOOKUP(J68,[1]MapadeCalor!$B$2:$G$6,I68+1,0)</f>
        <v>BAJO</v>
      </c>
      <c r="M68" s="174" t="s">
        <v>697</v>
      </c>
      <c r="N68" s="174" t="s">
        <v>438</v>
      </c>
      <c r="O68" s="174" t="s">
        <v>444</v>
      </c>
      <c r="P68" s="174" t="s">
        <v>465</v>
      </c>
      <c r="Q68" s="177">
        <f t="shared" si="1"/>
        <v>15</v>
      </c>
      <c r="R68" s="177">
        <f t="shared" si="2"/>
        <v>5</v>
      </c>
      <c r="S68" s="177">
        <f t="shared" si="3"/>
        <v>10</v>
      </c>
      <c r="T68" s="177">
        <f t="shared" si="4"/>
        <v>30</v>
      </c>
      <c r="U68" s="176" t="str">
        <f t="shared" si="5"/>
        <v>Control Fuerte</v>
      </c>
      <c r="V68" s="176" t="str">
        <f t="shared" si="6"/>
        <v>Cambie probabilidad e impacto</v>
      </c>
      <c r="W68" s="174" t="s">
        <v>698</v>
      </c>
      <c r="X68" s="176"/>
      <c r="Y68" s="176"/>
      <c r="Z68" s="177">
        <f t="shared" si="7"/>
        <v>0</v>
      </c>
      <c r="AA68" s="177">
        <f t="shared" si="8"/>
        <v>0</v>
      </c>
      <c r="AB68" s="177">
        <f t="shared" si="9"/>
        <v>0</v>
      </c>
      <c r="AC68" s="314" t="e">
        <f>VLOOKUP(AA68,[1]MapadeCalor!$B$2:$G$6,Z68+1,0)</f>
        <v>#N/A</v>
      </c>
      <c r="AD68" s="362" t="s">
        <v>958</v>
      </c>
      <c r="AE68" s="361" t="s">
        <v>959</v>
      </c>
      <c r="AF68" s="1"/>
      <c r="AG68" s="1"/>
    </row>
    <row r="69" spans="1:33" ht="213.75" x14ac:dyDescent="0.25">
      <c r="A69" s="172">
        <f t="shared" si="10"/>
        <v>62</v>
      </c>
      <c r="B69" s="181" t="s">
        <v>451</v>
      </c>
      <c r="C69" s="176" t="s">
        <v>442</v>
      </c>
      <c r="D69" s="174" t="s">
        <v>699</v>
      </c>
      <c r="E69" s="174" t="s">
        <v>700</v>
      </c>
      <c r="F69" s="174" t="s">
        <v>701</v>
      </c>
      <c r="G69" s="176" t="s">
        <v>435</v>
      </c>
      <c r="H69" s="176" t="s">
        <v>472</v>
      </c>
      <c r="I69" s="177">
        <f t="shared" si="11"/>
        <v>4</v>
      </c>
      <c r="J69" s="177">
        <f t="shared" si="12"/>
        <v>4</v>
      </c>
      <c r="K69" s="175">
        <f t="shared" si="0"/>
        <v>16</v>
      </c>
      <c r="L69" s="176" t="str">
        <f>VLOOKUP(J69,[1]MapadeCalor!$B$2:$G$6,I69+1,0)</f>
        <v>MUY ALTO</v>
      </c>
      <c r="M69" s="174" t="s">
        <v>702</v>
      </c>
      <c r="N69" s="174" t="s">
        <v>438</v>
      </c>
      <c r="O69" s="174" t="s">
        <v>444</v>
      </c>
      <c r="P69" s="174" t="s">
        <v>405</v>
      </c>
      <c r="Q69" s="177">
        <f t="shared" si="1"/>
        <v>15</v>
      </c>
      <c r="R69" s="177">
        <f t="shared" si="2"/>
        <v>5</v>
      </c>
      <c r="S69" s="177">
        <f t="shared" si="3"/>
        <v>0</v>
      </c>
      <c r="T69" s="177">
        <f t="shared" si="4"/>
        <v>20</v>
      </c>
      <c r="U69" s="176" t="str">
        <f t="shared" si="5"/>
        <v>Control Adecuado</v>
      </c>
      <c r="V69" s="176" t="str">
        <f t="shared" si="6"/>
        <v>Cambie el valor de la probabilidad</v>
      </c>
      <c r="W69" s="174" t="s">
        <v>702</v>
      </c>
      <c r="X69" s="176"/>
      <c r="Y69" s="176"/>
      <c r="Z69" s="177">
        <f t="shared" si="7"/>
        <v>0</v>
      </c>
      <c r="AA69" s="177">
        <f t="shared" si="8"/>
        <v>0</v>
      </c>
      <c r="AB69" s="177">
        <f t="shared" si="9"/>
        <v>0</v>
      </c>
      <c r="AC69" s="314" t="e">
        <f>VLOOKUP(AA69,[1]MapadeCalor!$B$2:$G$6,Z69+1,0)</f>
        <v>#N/A</v>
      </c>
      <c r="AD69" s="364" t="s">
        <v>960</v>
      </c>
      <c r="AE69" s="361" t="s">
        <v>961</v>
      </c>
      <c r="AF69" s="1"/>
      <c r="AG69" s="1"/>
    </row>
    <row r="70" spans="1:33" ht="231.75" x14ac:dyDescent="0.25">
      <c r="A70" s="172">
        <f t="shared" si="10"/>
        <v>63</v>
      </c>
      <c r="B70" s="181" t="s">
        <v>477</v>
      </c>
      <c r="C70" s="176" t="s">
        <v>442</v>
      </c>
      <c r="D70" s="174" t="s">
        <v>703</v>
      </c>
      <c r="E70" s="174" t="s">
        <v>704</v>
      </c>
      <c r="F70" s="174" t="s">
        <v>705</v>
      </c>
      <c r="G70" s="176" t="s">
        <v>503</v>
      </c>
      <c r="H70" s="176" t="s">
        <v>625</v>
      </c>
      <c r="I70" s="177">
        <f t="shared" si="11"/>
        <v>1</v>
      </c>
      <c r="J70" s="177">
        <f t="shared" si="12"/>
        <v>1</v>
      </c>
      <c r="K70" s="175">
        <f t="shared" si="0"/>
        <v>1</v>
      </c>
      <c r="L70" s="176" t="str">
        <f>VLOOKUP(J70,[1]MapadeCalor!$B$2:$G$6,I70+1,0)</f>
        <v>BAJO</v>
      </c>
      <c r="M70" s="174" t="s">
        <v>706</v>
      </c>
      <c r="N70" s="174" t="s">
        <v>438</v>
      </c>
      <c r="O70" s="174" t="s">
        <v>444</v>
      </c>
      <c r="P70" s="174" t="s">
        <v>465</v>
      </c>
      <c r="Q70" s="177">
        <f t="shared" si="1"/>
        <v>15</v>
      </c>
      <c r="R70" s="177">
        <f t="shared" si="2"/>
        <v>5</v>
      </c>
      <c r="S70" s="177">
        <f t="shared" si="3"/>
        <v>10</v>
      </c>
      <c r="T70" s="177">
        <f t="shared" si="4"/>
        <v>30</v>
      </c>
      <c r="U70" s="176" t="str">
        <f t="shared" si="5"/>
        <v>Control Fuerte</v>
      </c>
      <c r="V70" s="176" t="str">
        <f t="shared" si="6"/>
        <v>Cambie probabilidad e impacto</v>
      </c>
      <c r="W70" s="174" t="s">
        <v>707</v>
      </c>
      <c r="X70" s="176"/>
      <c r="Y70" s="176"/>
      <c r="Z70" s="177">
        <f t="shared" si="7"/>
        <v>0</v>
      </c>
      <c r="AA70" s="177">
        <f t="shared" si="8"/>
        <v>0</v>
      </c>
      <c r="AB70" s="177">
        <f t="shared" si="9"/>
        <v>0</v>
      </c>
      <c r="AC70" s="314" t="e">
        <f>VLOOKUP(AA70,[1]MapadeCalor!$B$2:$G$6,Z70+1,0)</f>
        <v>#N/A</v>
      </c>
      <c r="AD70" s="353" t="s">
        <v>962</v>
      </c>
      <c r="AE70" s="361" t="s">
        <v>961</v>
      </c>
      <c r="AF70" s="1"/>
      <c r="AG70" s="1"/>
    </row>
    <row r="71" spans="1:33" ht="76.5" x14ac:dyDescent="0.25">
      <c r="A71" s="172">
        <f t="shared" si="10"/>
        <v>64</v>
      </c>
      <c r="B71" s="181" t="s">
        <v>451</v>
      </c>
      <c r="C71" s="176" t="s">
        <v>491</v>
      </c>
      <c r="D71" s="174" t="s">
        <v>708</v>
      </c>
      <c r="E71" s="174" t="s">
        <v>709</v>
      </c>
      <c r="F71" s="174" t="s">
        <v>710</v>
      </c>
      <c r="G71" s="176" t="s">
        <v>448</v>
      </c>
      <c r="H71" s="176" t="s">
        <v>525</v>
      </c>
      <c r="I71" s="177">
        <f t="shared" si="11"/>
        <v>3</v>
      </c>
      <c r="J71" s="177">
        <f t="shared" si="12"/>
        <v>2</v>
      </c>
      <c r="K71" s="175">
        <f t="shared" si="0"/>
        <v>6</v>
      </c>
      <c r="L71" s="176" t="str">
        <f>VLOOKUP(J71,[1]MapadeCalor!$B$2:$G$6,I71+1,0)</f>
        <v>MEDIO</v>
      </c>
      <c r="M71" s="174" t="s">
        <v>711</v>
      </c>
      <c r="N71" s="174" t="s">
        <v>438</v>
      </c>
      <c r="O71" s="174" t="s">
        <v>444</v>
      </c>
      <c r="P71" s="174" t="s">
        <v>405</v>
      </c>
      <c r="Q71" s="177">
        <f t="shared" si="1"/>
        <v>15</v>
      </c>
      <c r="R71" s="177">
        <f t="shared" si="2"/>
        <v>5</v>
      </c>
      <c r="S71" s="177">
        <f t="shared" si="3"/>
        <v>0</v>
      </c>
      <c r="T71" s="177">
        <f t="shared" si="4"/>
        <v>20</v>
      </c>
      <c r="U71" s="176" t="str">
        <f t="shared" si="5"/>
        <v>Control Adecuado</v>
      </c>
      <c r="V71" s="176" t="str">
        <f t="shared" si="6"/>
        <v>Cambie el valor de la probabilidad</v>
      </c>
      <c r="W71" s="176" t="s">
        <v>712</v>
      </c>
      <c r="X71" s="176"/>
      <c r="Y71" s="176"/>
      <c r="Z71" s="177">
        <f t="shared" si="7"/>
        <v>0</v>
      </c>
      <c r="AA71" s="177">
        <f t="shared" si="8"/>
        <v>0</v>
      </c>
      <c r="AB71" s="177">
        <f t="shared" si="9"/>
        <v>0</v>
      </c>
      <c r="AC71" s="314" t="e">
        <f>VLOOKUP(AA71,[1]MapadeCalor!$B$2:$G$6,Z71+1,0)</f>
        <v>#N/A</v>
      </c>
      <c r="AD71" s="335" t="s">
        <v>963</v>
      </c>
      <c r="AE71" s="338" t="s">
        <v>887</v>
      </c>
      <c r="AF71" s="1"/>
      <c r="AG71" s="1"/>
    </row>
    <row r="72" spans="1:33" ht="38.25" x14ac:dyDescent="0.25">
      <c r="A72" s="172">
        <f t="shared" si="10"/>
        <v>65</v>
      </c>
      <c r="B72" s="181" t="s">
        <v>477</v>
      </c>
      <c r="C72" s="176" t="s">
        <v>491</v>
      </c>
      <c r="D72" s="174" t="s">
        <v>713</v>
      </c>
      <c r="E72" s="174" t="s">
        <v>714</v>
      </c>
      <c r="F72" s="174" t="s">
        <v>715</v>
      </c>
      <c r="G72" s="176" t="s">
        <v>435</v>
      </c>
      <c r="H72" s="176" t="s">
        <v>436</v>
      </c>
      <c r="I72" s="177">
        <f t="shared" si="11"/>
        <v>4</v>
      </c>
      <c r="J72" s="177">
        <f t="shared" si="12"/>
        <v>3</v>
      </c>
      <c r="K72" s="175">
        <f t="shared" si="0"/>
        <v>12</v>
      </c>
      <c r="L72" s="176" t="str">
        <f>VLOOKUP(J72,[1]MapadeCalor!$B$2:$G$6,I72+1,0)</f>
        <v>MUY ALTO</v>
      </c>
      <c r="M72" s="174" t="s">
        <v>716</v>
      </c>
      <c r="N72" s="174" t="s">
        <v>438</v>
      </c>
      <c r="O72" s="174" t="s">
        <v>444</v>
      </c>
      <c r="P72" s="174" t="s">
        <v>406</v>
      </c>
      <c r="Q72" s="177">
        <f t="shared" si="1"/>
        <v>15</v>
      </c>
      <c r="R72" s="177">
        <f t="shared" si="2"/>
        <v>5</v>
      </c>
      <c r="S72" s="177">
        <f t="shared" si="3"/>
        <v>0</v>
      </c>
      <c r="T72" s="177">
        <f t="shared" si="4"/>
        <v>20</v>
      </c>
      <c r="U72" s="176" t="str">
        <f t="shared" si="5"/>
        <v>Control Adecuado</v>
      </c>
      <c r="V72" s="176" t="str">
        <f t="shared" si="6"/>
        <v>Cambie el valor del impacto</v>
      </c>
      <c r="W72" s="176" t="s">
        <v>717</v>
      </c>
      <c r="X72" s="176"/>
      <c r="Y72" s="176"/>
      <c r="Z72" s="177">
        <f t="shared" si="7"/>
        <v>0</v>
      </c>
      <c r="AA72" s="177">
        <f t="shared" si="8"/>
        <v>0</v>
      </c>
      <c r="AB72" s="177">
        <f t="shared" si="9"/>
        <v>0</v>
      </c>
      <c r="AC72" s="314" t="e">
        <f>VLOOKUP(AA72,[1]MapadeCalor!$B$2:$G$6,Z72+1,0)</f>
        <v>#N/A</v>
      </c>
      <c r="AD72" s="335" t="s">
        <v>964</v>
      </c>
      <c r="AE72" s="338" t="s">
        <v>965</v>
      </c>
      <c r="AF72" s="1"/>
      <c r="AG72" s="1"/>
    </row>
    <row r="73" spans="1:33" ht="228" x14ac:dyDescent="0.25">
      <c r="A73" s="172">
        <f t="shared" ref="A73:A84" si="13">+A72+1</f>
        <v>66</v>
      </c>
      <c r="B73" s="181" t="s">
        <v>718</v>
      </c>
      <c r="C73" s="176" t="s">
        <v>460</v>
      </c>
      <c r="D73" s="188" t="s">
        <v>719</v>
      </c>
      <c r="E73" s="174" t="s">
        <v>720</v>
      </c>
      <c r="F73" s="176" t="s">
        <v>721</v>
      </c>
      <c r="G73" s="176" t="s">
        <v>435</v>
      </c>
      <c r="H73" s="176" t="s">
        <v>436</v>
      </c>
      <c r="I73" s="177">
        <f t="shared" si="11"/>
        <v>4</v>
      </c>
      <c r="J73" s="177">
        <f t="shared" si="12"/>
        <v>3</v>
      </c>
      <c r="K73" s="175">
        <f t="shared" si="0"/>
        <v>12</v>
      </c>
      <c r="L73" s="176" t="str">
        <f>VLOOKUP(J73,[1]MapadeCalor!$B$2:$G$6,I73+1,0)</f>
        <v>MUY ALTO</v>
      </c>
      <c r="M73" s="174" t="s">
        <v>722</v>
      </c>
      <c r="N73" s="176" t="s">
        <v>443</v>
      </c>
      <c r="O73" s="176" t="s">
        <v>444</v>
      </c>
      <c r="P73" s="176" t="s">
        <v>405</v>
      </c>
      <c r="Q73" s="177">
        <f t="shared" si="1"/>
        <v>5</v>
      </c>
      <c r="R73" s="177">
        <f t="shared" si="2"/>
        <v>5</v>
      </c>
      <c r="S73" s="177">
        <f t="shared" si="3"/>
        <v>0</v>
      </c>
      <c r="T73" s="177">
        <f t="shared" si="4"/>
        <v>10</v>
      </c>
      <c r="U73" s="176" t="str">
        <f t="shared" si="5"/>
        <v>Control Débil</v>
      </c>
      <c r="V73" s="176" t="str">
        <f t="shared" si="6"/>
        <v>Cambie el valor de la probabilidad</v>
      </c>
      <c r="W73" s="176" t="s">
        <v>723</v>
      </c>
      <c r="X73" s="176"/>
      <c r="Y73" s="176"/>
      <c r="Z73" s="177">
        <f t="shared" si="7"/>
        <v>0</v>
      </c>
      <c r="AA73" s="177">
        <f t="shared" si="8"/>
        <v>0</v>
      </c>
      <c r="AB73" s="177">
        <f t="shared" si="9"/>
        <v>0</v>
      </c>
      <c r="AC73" s="314" t="e">
        <f>VLOOKUP(AA73,[1]MapadeCalor!$B$2:$G$6,Z73+1,0)</f>
        <v>#N/A</v>
      </c>
      <c r="AD73" s="365" t="s">
        <v>966</v>
      </c>
      <c r="AE73" s="183" t="s">
        <v>967</v>
      </c>
      <c r="AF73" s="1"/>
      <c r="AG73" s="1"/>
    </row>
    <row r="74" spans="1:33" ht="356.25" x14ac:dyDescent="0.25">
      <c r="A74" s="172">
        <f t="shared" si="13"/>
        <v>67</v>
      </c>
      <c r="B74" s="181" t="s">
        <v>718</v>
      </c>
      <c r="C74" s="176" t="s">
        <v>460</v>
      </c>
      <c r="D74" s="189" t="s">
        <v>724</v>
      </c>
      <c r="E74" s="174" t="s">
        <v>725</v>
      </c>
      <c r="F74" s="176" t="s">
        <v>726</v>
      </c>
      <c r="G74" s="176" t="s">
        <v>435</v>
      </c>
      <c r="H74" s="176" t="s">
        <v>472</v>
      </c>
      <c r="I74" s="177">
        <f t="shared" si="11"/>
        <v>4</v>
      </c>
      <c r="J74" s="177">
        <f t="shared" si="12"/>
        <v>4</v>
      </c>
      <c r="K74" s="175">
        <f t="shared" si="0"/>
        <v>16</v>
      </c>
      <c r="L74" s="176" t="str">
        <f>VLOOKUP(J74,[1]MapadeCalor!$B$2:$G$6,I74+1,0)</f>
        <v>MUY ALTO</v>
      </c>
      <c r="M74" s="174" t="s">
        <v>727</v>
      </c>
      <c r="N74" s="176" t="s">
        <v>443</v>
      </c>
      <c r="O74" s="176" t="s">
        <v>444</v>
      </c>
      <c r="P74" s="176" t="s">
        <v>406</v>
      </c>
      <c r="Q74" s="177">
        <f t="shared" si="1"/>
        <v>5</v>
      </c>
      <c r="R74" s="177">
        <f t="shared" si="2"/>
        <v>5</v>
      </c>
      <c r="S74" s="177">
        <f t="shared" si="3"/>
        <v>0</v>
      </c>
      <c r="T74" s="177">
        <f t="shared" si="4"/>
        <v>10</v>
      </c>
      <c r="U74" s="176" t="str">
        <f t="shared" si="5"/>
        <v>Control Débil</v>
      </c>
      <c r="V74" s="176" t="str">
        <f t="shared" si="6"/>
        <v>Cambie el valor del impacto</v>
      </c>
      <c r="W74" s="176" t="s">
        <v>728</v>
      </c>
      <c r="X74" s="176"/>
      <c r="Y74" s="176"/>
      <c r="Z74" s="177">
        <f t="shared" si="7"/>
        <v>0</v>
      </c>
      <c r="AA74" s="177">
        <f t="shared" si="8"/>
        <v>0</v>
      </c>
      <c r="AB74" s="177">
        <f t="shared" si="9"/>
        <v>0</v>
      </c>
      <c r="AC74" s="314" t="e">
        <f>VLOOKUP(AA74,[1]MapadeCalor!$B$2:$G$6,Z74+1,0)</f>
        <v>#N/A</v>
      </c>
      <c r="AD74" s="365" t="s">
        <v>968</v>
      </c>
      <c r="AE74" s="183" t="s">
        <v>967</v>
      </c>
      <c r="AF74" s="1"/>
      <c r="AG74" s="1"/>
    </row>
    <row r="75" spans="1:33" ht="285" x14ac:dyDescent="0.25">
      <c r="A75" s="172">
        <f t="shared" si="13"/>
        <v>68</v>
      </c>
      <c r="B75" s="176" t="s">
        <v>729</v>
      </c>
      <c r="C75" s="176" t="s">
        <v>460</v>
      </c>
      <c r="D75" s="189" t="s">
        <v>730</v>
      </c>
      <c r="E75" s="174" t="s">
        <v>731</v>
      </c>
      <c r="F75" s="176" t="s">
        <v>732</v>
      </c>
      <c r="G75" s="176" t="s">
        <v>448</v>
      </c>
      <c r="H75" s="176" t="s">
        <v>436</v>
      </c>
      <c r="I75" s="177">
        <f t="shared" si="11"/>
        <v>3</v>
      </c>
      <c r="J75" s="177">
        <f t="shared" si="12"/>
        <v>3</v>
      </c>
      <c r="K75" s="175">
        <f t="shared" si="0"/>
        <v>9</v>
      </c>
      <c r="L75" s="176" t="str">
        <f>VLOOKUP(J75,[1]MapadeCalor!$B$2:$G$6,I75+1,0)</f>
        <v>ALTO</v>
      </c>
      <c r="M75" s="174" t="s">
        <v>733</v>
      </c>
      <c r="N75" s="176" t="s">
        <v>443</v>
      </c>
      <c r="O75" s="176" t="s">
        <v>444</v>
      </c>
      <c r="P75" s="176" t="s">
        <v>406</v>
      </c>
      <c r="Q75" s="177">
        <f t="shared" si="1"/>
        <v>5</v>
      </c>
      <c r="R75" s="177">
        <f t="shared" si="2"/>
        <v>5</v>
      </c>
      <c r="S75" s="177">
        <f t="shared" si="3"/>
        <v>0</v>
      </c>
      <c r="T75" s="177">
        <f t="shared" si="4"/>
        <v>10</v>
      </c>
      <c r="U75" s="176" t="str">
        <f t="shared" si="5"/>
        <v>Control Débil</v>
      </c>
      <c r="V75" s="176" t="str">
        <f t="shared" si="6"/>
        <v>Cambie el valor del impacto</v>
      </c>
      <c r="W75" s="176" t="s">
        <v>734</v>
      </c>
      <c r="X75" s="176"/>
      <c r="Y75" s="176"/>
      <c r="Z75" s="177">
        <f t="shared" si="7"/>
        <v>0</v>
      </c>
      <c r="AA75" s="177">
        <f t="shared" si="8"/>
        <v>0</v>
      </c>
      <c r="AB75" s="177">
        <f t="shared" si="9"/>
        <v>0</v>
      </c>
      <c r="AC75" s="314" t="e">
        <f>VLOOKUP(AA75,[1]MapadeCalor!$B$2:$G$6,Z75+1,0)</f>
        <v>#N/A</v>
      </c>
      <c r="AD75" s="365" t="s">
        <v>969</v>
      </c>
      <c r="AE75" s="183" t="s">
        <v>967</v>
      </c>
      <c r="AF75" s="1"/>
      <c r="AG75" s="1"/>
    </row>
    <row r="76" spans="1:33" ht="327.75" x14ac:dyDescent="0.25">
      <c r="A76" s="172">
        <f t="shared" si="13"/>
        <v>69</v>
      </c>
      <c r="B76" s="176" t="s">
        <v>729</v>
      </c>
      <c r="C76" s="176" t="s">
        <v>460</v>
      </c>
      <c r="D76" s="189" t="s">
        <v>735</v>
      </c>
      <c r="E76" s="174" t="s">
        <v>736</v>
      </c>
      <c r="F76" s="176" t="s">
        <v>737</v>
      </c>
      <c r="G76" s="176" t="s">
        <v>435</v>
      </c>
      <c r="H76" s="176" t="s">
        <v>472</v>
      </c>
      <c r="I76" s="177">
        <f t="shared" si="11"/>
        <v>4</v>
      </c>
      <c r="J76" s="177">
        <f t="shared" si="12"/>
        <v>4</v>
      </c>
      <c r="K76" s="175">
        <f t="shared" si="0"/>
        <v>16</v>
      </c>
      <c r="L76" s="176" t="str">
        <f>VLOOKUP(J76,[1]MapadeCalor!$B$2:$G$6,I76+1,0)</f>
        <v>MUY ALTO</v>
      </c>
      <c r="M76" s="174" t="s">
        <v>738</v>
      </c>
      <c r="N76" s="176" t="s">
        <v>438</v>
      </c>
      <c r="O76" s="176" t="s">
        <v>444</v>
      </c>
      <c r="P76" s="176" t="s">
        <v>405</v>
      </c>
      <c r="Q76" s="177">
        <f t="shared" si="1"/>
        <v>15</v>
      </c>
      <c r="R76" s="177">
        <f t="shared" si="2"/>
        <v>5</v>
      </c>
      <c r="S76" s="177">
        <f t="shared" si="3"/>
        <v>0</v>
      </c>
      <c r="T76" s="177">
        <f t="shared" si="4"/>
        <v>20</v>
      </c>
      <c r="U76" s="176" t="str">
        <f t="shared" si="5"/>
        <v>Control Adecuado</v>
      </c>
      <c r="V76" s="176" t="str">
        <f t="shared" si="6"/>
        <v>Cambie el valor de la probabilidad</v>
      </c>
      <c r="W76" s="176" t="s">
        <v>734</v>
      </c>
      <c r="X76" s="176"/>
      <c r="Y76" s="176"/>
      <c r="Z76" s="177">
        <f t="shared" si="7"/>
        <v>0</v>
      </c>
      <c r="AA76" s="177">
        <f t="shared" si="8"/>
        <v>0</v>
      </c>
      <c r="AB76" s="177">
        <f t="shared" si="9"/>
        <v>0</v>
      </c>
      <c r="AC76" s="314" t="e">
        <f>VLOOKUP(AA76,[1]MapadeCalor!$B$2:$G$6,Z76+1,0)</f>
        <v>#N/A</v>
      </c>
      <c r="AD76" s="365" t="s">
        <v>970</v>
      </c>
      <c r="AE76" s="183" t="s">
        <v>967</v>
      </c>
      <c r="AF76" s="1"/>
      <c r="AG76" s="1"/>
    </row>
    <row r="77" spans="1:33" ht="313.5" x14ac:dyDescent="0.25">
      <c r="A77" s="172">
        <f t="shared" si="13"/>
        <v>70</v>
      </c>
      <c r="B77" s="176" t="s">
        <v>729</v>
      </c>
      <c r="C77" s="176" t="s">
        <v>460</v>
      </c>
      <c r="D77" s="189" t="s">
        <v>739</v>
      </c>
      <c r="E77" s="184" t="s">
        <v>740</v>
      </c>
      <c r="F77" s="190" t="s">
        <v>741</v>
      </c>
      <c r="G77" s="176" t="s">
        <v>435</v>
      </c>
      <c r="H77" s="176" t="s">
        <v>436</v>
      </c>
      <c r="I77" s="177">
        <f t="shared" si="11"/>
        <v>4</v>
      </c>
      <c r="J77" s="177">
        <f t="shared" si="12"/>
        <v>3</v>
      </c>
      <c r="K77" s="175">
        <f t="shared" si="0"/>
        <v>12</v>
      </c>
      <c r="L77" s="176" t="str">
        <f>VLOOKUP(J77,[1]MapadeCalor!$B$2:$G$6,I77+1,0)</f>
        <v>MUY ALTO</v>
      </c>
      <c r="M77" s="174" t="s">
        <v>742</v>
      </c>
      <c r="N77" s="176" t="s">
        <v>438</v>
      </c>
      <c r="O77" s="176" t="s">
        <v>444</v>
      </c>
      <c r="P77" s="176" t="s">
        <v>405</v>
      </c>
      <c r="Q77" s="177">
        <f t="shared" si="1"/>
        <v>15</v>
      </c>
      <c r="R77" s="177">
        <f t="shared" si="2"/>
        <v>5</v>
      </c>
      <c r="S77" s="177">
        <f t="shared" si="3"/>
        <v>0</v>
      </c>
      <c r="T77" s="177">
        <f t="shared" si="4"/>
        <v>20</v>
      </c>
      <c r="U77" s="176" t="str">
        <f t="shared" si="5"/>
        <v>Control Adecuado</v>
      </c>
      <c r="V77" s="176" t="str">
        <f t="shared" si="6"/>
        <v>Cambie el valor de la probabilidad</v>
      </c>
      <c r="W77" s="176" t="s">
        <v>734</v>
      </c>
      <c r="X77" s="176"/>
      <c r="Y77" s="176"/>
      <c r="Z77" s="177">
        <f t="shared" si="7"/>
        <v>0</v>
      </c>
      <c r="AA77" s="177">
        <f t="shared" si="8"/>
        <v>0</v>
      </c>
      <c r="AB77" s="177">
        <f t="shared" si="9"/>
        <v>0</v>
      </c>
      <c r="AC77" s="314" t="e">
        <f>VLOOKUP(AA77,[1]MapadeCalor!$B$2:$G$6,Z77+1,0)</f>
        <v>#N/A</v>
      </c>
      <c r="AD77" s="365" t="s">
        <v>971</v>
      </c>
      <c r="AE77" s="183" t="s">
        <v>967</v>
      </c>
      <c r="AF77" s="1"/>
      <c r="AG77" s="1"/>
    </row>
    <row r="78" spans="1:33" ht="409.5" x14ac:dyDescent="0.25">
      <c r="A78" s="172">
        <f t="shared" si="13"/>
        <v>71</v>
      </c>
      <c r="B78" s="176" t="s">
        <v>729</v>
      </c>
      <c r="C78" s="176" t="s">
        <v>460</v>
      </c>
      <c r="D78" s="189" t="s">
        <v>743</v>
      </c>
      <c r="E78" s="184" t="s">
        <v>744</v>
      </c>
      <c r="F78" s="190" t="s">
        <v>745</v>
      </c>
      <c r="G78" s="176" t="s">
        <v>435</v>
      </c>
      <c r="H78" s="176" t="s">
        <v>472</v>
      </c>
      <c r="I78" s="177">
        <f t="shared" si="11"/>
        <v>4</v>
      </c>
      <c r="J78" s="177">
        <f t="shared" si="12"/>
        <v>4</v>
      </c>
      <c r="K78" s="175">
        <f t="shared" si="0"/>
        <v>16</v>
      </c>
      <c r="L78" s="176" t="str">
        <f>VLOOKUP(J78,[1]MapadeCalor!$B$2:$G$6,I78+1,0)</f>
        <v>MUY ALTO</v>
      </c>
      <c r="M78" s="174" t="s">
        <v>746</v>
      </c>
      <c r="N78" s="176" t="s">
        <v>443</v>
      </c>
      <c r="O78" s="176" t="s">
        <v>444</v>
      </c>
      <c r="P78" s="176" t="s">
        <v>405</v>
      </c>
      <c r="Q78" s="177">
        <f t="shared" si="1"/>
        <v>5</v>
      </c>
      <c r="R78" s="177">
        <f t="shared" si="2"/>
        <v>5</v>
      </c>
      <c r="S78" s="177">
        <f t="shared" si="3"/>
        <v>0</v>
      </c>
      <c r="T78" s="177">
        <f t="shared" si="4"/>
        <v>10</v>
      </c>
      <c r="U78" s="176" t="str">
        <f t="shared" si="5"/>
        <v>Control Débil</v>
      </c>
      <c r="V78" s="176" t="str">
        <f t="shared" si="6"/>
        <v>Cambie el valor de la probabilidad</v>
      </c>
      <c r="W78" s="176" t="s">
        <v>747</v>
      </c>
      <c r="X78" s="176"/>
      <c r="Y78" s="176"/>
      <c r="Z78" s="177">
        <f t="shared" si="7"/>
        <v>0</v>
      </c>
      <c r="AA78" s="177">
        <f t="shared" si="8"/>
        <v>0</v>
      </c>
      <c r="AB78" s="177">
        <f t="shared" si="9"/>
        <v>0</v>
      </c>
      <c r="AC78" s="314" t="e">
        <f>VLOOKUP(AA78,[1]MapadeCalor!$B$2:$G$6,Z78+1,0)</f>
        <v>#N/A</v>
      </c>
      <c r="AD78" s="366" t="s">
        <v>972</v>
      </c>
      <c r="AE78" s="183" t="s">
        <v>967</v>
      </c>
      <c r="AF78" s="1"/>
      <c r="AG78" s="1"/>
    </row>
    <row r="79" spans="1:33" ht="229.5" x14ac:dyDescent="0.25">
      <c r="A79" s="172">
        <f t="shared" si="13"/>
        <v>72</v>
      </c>
      <c r="B79" s="176" t="s">
        <v>729</v>
      </c>
      <c r="C79" s="176" t="s">
        <v>460</v>
      </c>
      <c r="D79" s="189" t="s">
        <v>748</v>
      </c>
      <c r="E79" s="184" t="s">
        <v>749</v>
      </c>
      <c r="F79" s="190" t="s">
        <v>750</v>
      </c>
      <c r="G79" s="176" t="s">
        <v>481</v>
      </c>
      <c r="H79" s="176" t="s">
        <v>472</v>
      </c>
      <c r="I79" s="177">
        <f t="shared" si="11"/>
        <v>2</v>
      </c>
      <c r="J79" s="177">
        <f t="shared" si="12"/>
        <v>4</v>
      </c>
      <c r="K79" s="175">
        <f t="shared" si="0"/>
        <v>8</v>
      </c>
      <c r="L79" s="176" t="str">
        <f>VLOOKUP(J79,[1]MapadeCalor!$B$2:$G$6,I79+1,0)</f>
        <v>ALTO</v>
      </c>
      <c r="M79" s="174" t="s">
        <v>751</v>
      </c>
      <c r="N79" s="176" t="s">
        <v>438</v>
      </c>
      <c r="O79" s="176" t="s">
        <v>444</v>
      </c>
      <c r="P79" s="176" t="s">
        <v>406</v>
      </c>
      <c r="Q79" s="177">
        <f t="shared" si="1"/>
        <v>15</v>
      </c>
      <c r="R79" s="177">
        <f t="shared" si="2"/>
        <v>5</v>
      </c>
      <c r="S79" s="177">
        <f t="shared" si="3"/>
        <v>0</v>
      </c>
      <c r="T79" s="177">
        <f t="shared" si="4"/>
        <v>20</v>
      </c>
      <c r="U79" s="176" t="str">
        <f t="shared" si="5"/>
        <v>Control Adecuado</v>
      </c>
      <c r="V79" s="176" t="str">
        <f t="shared" si="6"/>
        <v>Cambie el valor del impacto</v>
      </c>
      <c r="W79" s="176" t="s">
        <v>752</v>
      </c>
      <c r="X79" s="176"/>
      <c r="Y79" s="176"/>
      <c r="Z79" s="177">
        <f t="shared" si="7"/>
        <v>0</v>
      </c>
      <c r="AA79" s="177">
        <f t="shared" si="8"/>
        <v>0</v>
      </c>
      <c r="AB79" s="177">
        <f t="shared" si="9"/>
        <v>0</v>
      </c>
      <c r="AC79" s="314" t="e">
        <f>VLOOKUP(AA79,[1]MapadeCalor!$B$2:$G$6,Z79+1,0)</f>
        <v>#N/A</v>
      </c>
      <c r="AD79" s="179" t="s">
        <v>973</v>
      </c>
      <c r="AE79" s="183" t="s">
        <v>967</v>
      </c>
      <c r="AF79" s="1"/>
      <c r="AG79" s="1"/>
    </row>
    <row r="80" spans="1:33" ht="178.5" x14ac:dyDescent="0.25">
      <c r="A80" s="172">
        <f t="shared" si="13"/>
        <v>73</v>
      </c>
      <c r="B80" s="176" t="s">
        <v>441</v>
      </c>
      <c r="C80" s="176" t="s">
        <v>468</v>
      </c>
      <c r="D80" s="174" t="s">
        <v>753</v>
      </c>
      <c r="E80" s="174" t="s">
        <v>754</v>
      </c>
      <c r="F80" s="174" t="s">
        <v>974</v>
      </c>
      <c r="G80" s="176" t="s">
        <v>448</v>
      </c>
      <c r="H80" s="176" t="s">
        <v>525</v>
      </c>
      <c r="I80" s="177">
        <f t="shared" si="11"/>
        <v>3</v>
      </c>
      <c r="J80" s="177">
        <f t="shared" si="12"/>
        <v>2</v>
      </c>
      <c r="K80" s="175">
        <f t="shared" si="0"/>
        <v>6</v>
      </c>
      <c r="L80" s="176" t="str">
        <f>VLOOKUP(J80,[1]MapadeCalor!$B$2:$G$6,I80+1,0)</f>
        <v>MEDIO</v>
      </c>
      <c r="M80" s="174" t="s">
        <v>975</v>
      </c>
      <c r="N80" s="176" t="s">
        <v>438</v>
      </c>
      <c r="O80" s="176" t="s">
        <v>444</v>
      </c>
      <c r="P80" s="176" t="s">
        <v>405</v>
      </c>
      <c r="Q80" s="177">
        <f t="shared" si="1"/>
        <v>15</v>
      </c>
      <c r="R80" s="177">
        <f t="shared" si="2"/>
        <v>5</v>
      </c>
      <c r="S80" s="177">
        <f t="shared" si="3"/>
        <v>0</v>
      </c>
      <c r="T80" s="177">
        <f t="shared" si="4"/>
        <v>20</v>
      </c>
      <c r="U80" s="176" t="str">
        <f t="shared" si="5"/>
        <v>Control Adecuado</v>
      </c>
      <c r="V80" s="176" t="str">
        <f t="shared" si="6"/>
        <v>Cambie el valor de la probabilidad</v>
      </c>
      <c r="W80" s="176" t="s">
        <v>755</v>
      </c>
      <c r="X80" s="176"/>
      <c r="Y80" s="176"/>
      <c r="Z80" s="177">
        <f t="shared" si="7"/>
        <v>0</v>
      </c>
      <c r="AA80" s="177">
        <f t="shared" si="8"/>
        <v>0</v>
      </c>
      <c r="AB80" s="177">
        <f t="shared" si="9"/>
        <v>0</v>
      </c>
      <c r="AC80" s="314" t="e">
        <f>VLOOKUP(AA80,[1]MapadeCalor!$B$2:$G$6,Z80+1,0)</f>
        <v>#N/A</v>
      </c>
      <c r="AD80" s="366" t="s">
        <v>976</v>
      </c>
      <c r="AE80" s="183" t="s">
        <v>977</v>
      </c>
      <c r="AF80" s="1"/>
      <c r="AG80" s="1"/>
    </row>
    <row r="81" spans="1:33" ht="102" x14ac:dyDescent="0.25">
      <c r="A81" s="172">
        <f t="shared" si="13"/>
        <v>74</v>
      </c>
      <c r="B81" s="176" t="s">
        <v>477</v>
      </c>
      <c r="C81" s="176" t="s">
        <v>468</v>
      </c>
      <c r="D81" s="174" t="s">
        <v>756</v>
      </c>
      <c r="E81" s="174" t="s">
        <v>757</v>
      </c>
      <c r="F81" s="174" t="s">
        <v>487</v>
      </c>
      <c r="G81" s="176" t="s">
        <v>448</v>
      </c>
      <c r="H81" s="176" t="s">
        <v>436</v>
      </c>
      <c r="I81" s="177">
        <f t="shared" si="11"/>
        <v>3</v>
      </c>
      <c r="J81" s="177">
        <f t="shared" si="12"/>
        <v>3</v>
      </c>
      <c r="K81" s="175">
        <f t="shared" si="0"/>
        <v>9</v>
      </c>
      <c r="L81" s="176" t="str">
        <f>VLOOKUP(J81,[1]MapadeCalor!$B$2:$G$6,I81+1,0)</f>
        <v>ALTO</v>
      </c>
      <c r="M81" s="176" t="s">
        <v>758</v>
      </c>
      <c r="N81" s="176" t="s">
        <v>438</v>
      </c>
      <c r="O81" s="176" t="s">
        <v>444</v>
      </c>
      <c r="P81" s="176" t="s">
        <v>406</v>
      </c>
      <c r="Q81" s="177">
        <f t="shared" si="1"/>
        <v>15</v>
      </c>
      <c r="R81" s="177">
        <f t="shared" si="2"/>
        <v>5</v>
      </c>
      <c r="S81" s="177">
        <f t="shared" si="3"/>
        <v>0</v>
      </c>
      <c r="T81" s="177">
        <f t="shared" si="4"/>
        <v>20</v>
      </c>
      <c r="U81" s="176" t="str">
        <f t="shared" si="5"/>
        <v>Control Adecuado</v>
      </c>
      <c r="V81" s="176" t="str">
        <f t="shared" si="6"/>
        <v>Cambie el valor del impacto</v>
      </c>
      <c r="W81" s="176" t="s">
        <v>978</v>
      </c>
      <c r="X81" s="176"/>
      <c r="Y81" s="176"/>
      <c r="Z81" s="177">
        <f t="shared" si="7"/>
        <v>0</v>
      </c>
      <c r="AA81" s="177">
        <f t="shared" si="8"/>
        <v>0</v>
      </c>
      <c r="AB81" s="177">
        <f t="shared" si="9"/>
        <v>0</v>
      </c>
      <c r="AC81" s="314" t="e">
        <f>VLOOKUP(AA81,[1]MapadeCalor!$B$2:$G$6,Z81+1,0)</f>
        <v>#N/A</v>
      </c>
      <c r="AD81" s="366" t="s">
        <v>979</v>
      </c>
      <c r="AE81" s="183" t="s">
        <v>977</v>
      </c>
      <c r="AF81" s="1"/>
      <c r="AG81" s="1"/>
    </row>
    <row r="82" spans="1:33" ht="89.25" x14ac:dyDescent="0.25">
      <c r="A82" s="172">
        <f t="shared" si="13"/>
        <v>75</v>
      </c>
      <c r="B82" s="185" t="s">
        <v>490</v>
      </c>
      <c r="C82" s="185" t="s">
        <v>468</v>
      </c>
      <c r="D82" s="182" t="s">
        <v>518</v>
      </c>
      <c r="E82" s="182" t="s">
        <v>759</v>
      </c>
      <c r="F82" s="182" t="s">
        <v>760</v>
      </c>
      <c r="G82" s="185" t="s">
        <v>435</v>
      </c>
      <c r="H82" s="185" t="s">
        <v>552</v>
      </c>
      <c r="I82" s="367">
        <f t="shared" si="11"/>
        <v>4</v>
      </c>
      <c r="J82" s="367">
        <f t="shared" si="12"/>
        <v>5</v>
      </c>
      <c r="K82" s="368">
        <f t="shared" si="0"/>
        <v>20</v>
      </c>
      <c r="L82" s="185" t="str">
        <f>VLOOKUP(J82,[1]MapadeCalor!$B$2:$G$6,I82+1,0)</f>
        <v>MUY ALTO</v>
      </c>
      <c r="M82" s="185" t="s">
        <v>761</v>
      </c>
      <c r="N82" s="185" t="s">
        <v>438</v>
      </c>
      <c r="O82" s="185" t="s">
        <v>439</v>
      </c>
      <c r="P82" s="176" t="s">
        <v>406</v>
      </c>
      <c r="Q82" s="177">
        <f t="shared" si="1"/>
        <v>15</v>
      </c>
      <c r="R82" s="177">
        <f t="shared" si="2"/>
        <v>10</v>
      </c>
      <c r="S82" s="177">
        <f t="shared" si="3"/>
        <v>0</v>
      </c>
      <c r="T82" s="177">
        <f t="shared" si="4"/>
        <v>25</v>
      </c>
      <c r="U82" s="176" t="str">
        <f t="shared" si="5"/>
        <v>Control Adecuado</v>
      </c>
      <c r="V82" s="176" t="str">
        <f t="shared" si="6"/>
        <v>Cambie el valor del impacto</v>
      </c>
      <c r="W82" s="176" t="s">
        <v>980</v>
      </c>
      <c r="X82" s="176"/>
      <c r="Y82" s="176"/>
      <c r="Z82" s="177">
        <f t="shared" si="7"/>
        <v>0</v>
      </c>
      <c r="AA82" s="177">
        <f t="shared" si="8"/>
        <v>0</v>
      </c>
      <c r="AB82" s="177">
        <f t="shared" si="9"/>
        <v>0</v>
      </c>
      <c r="AC82" s="314" t="e">
        <f>VLOOKUP(AA82,[1]MapadeCalor!$B$2:$G$6,Z82+1,0)</f>
        <v>#N/A</v>
      </c>
      <c r="AD82" s="369" t="s">
        <v>981</v>
      </c>
      <c r="AE82" s="326" t="s">
        <v>977</v>
      </c>
      <c r="AF82" s="1"/>
      <c r="AG82" s="1"/>
    </row>
    <row r="83" spans="1:33" ht="216.75" x14ac:dyDescent="0.25">
      <c r="A83" s="172">
        <f t="shared" si="13"/>
        <v>76</v>
      </c>
      <c r="B83" s="370" t="s">
        <v>467</v>
      </c>
      <c r="C83" s="183" t="s">
        <v>484</v>
      </c>
      <c r="D83" s="179" t="s">
        <v>982</v>
      </c>
      <c r="E83" s="174" t="s">
        <v>983</v>
      </c>
      <c r="F83" s="174" t="s">
        <v>984</v>
      </c>
      <c r="G83" s="176" t="s">
        <v>512</v>
      </c>
      <c r="H83" s="176" t="s">
        <v>436</v>
      </c>
      <c r="I83" s="177">
        <v>5</v>
      </c>
      <c r="J83" s="177">
        <v>3</v>
      </c>
      <c r="K83" s="175">
        <f t="shared" si="0"/>
        <v>15</v>
      </c>
      <c r="L83" s="176" t="str">
        <f>VLOOKUP(J83,[1]MapadeCalor!$B$2:$G$6,I83+1,0)</f>
        <v>MUY ALTO</v>
      </c>
      <c r="M83" s="174" t="s">
        <v>985</v>
      </c>
      <c r="N83" s="176" t="s">
        <v>438</v>
      </c>
      <c r="O83" s="174" t="s">
        <v>444</v>
      </c>
      <c r="P83" s="174" t="s">
        <v>405</v>
      </c>
      <c r="Q83" s="177">
        <f t="shared" si="1"/>
        <v>15</v>
      </c>
      <c r="R83" s="177">
        <f t="shared" si="2"/>
        <v>5</v>
      </c>
      <c r="S83" s="177">
        <f t="shared" si="3"/>
        <v>0</v>
      </c>
      <c r="T83" s="177">
        <f t="shared" si="4"/>
        <v>20</v>
      </c>
      <c r="U83" s="176" t="str">
        <f t="shared" si="5"/>
        <v>Control Adecuado</v>
      </c>
      <c r="V83" s="176" t="str">
        <f t="shared" si="6"/>
        <v>Cambie el valor de la probabilidad</v>
      </c>
      <c r="W83" s="176" t="s">
        <v>986</v>
      </c>
      <c r="X83" s="176"/>
      <c r="Y83" s="176"/>
      <c r="Z83" s="177">
        <f t="shared" si="7"/>
        <v>0</v>
      </c>
      <c r="AA83" s="177">
        <f t="shared" si="8"/>
        <v>0</v>
      </c>
      <c r="AB83" s="177">
        <f t="shared" si="9"/>
        <v>0</v>
      </c>
      <c r="AC83" s="314" t="e">
        <f>VLOOKUP(AA83,[1]MapadeCalor!$B$2:$G$6,Z83+1,0)</f>
        <v>#N/A</v>
      </c>
      <c r="AD83" s="344" t="s">
        <v>987</v>
      </c>
      <c r="AE83" s="176" t="s">
        <v>894</v>
      </c>
      <c r="AF83" s="1"/>
      <c r="AG83" s="1"/>
    </row>
    <row r="84" spans="1:33" ht="191.25" x14ac:dyDescent="0.25">
      <c r="A84" s="172">
        <f t="shared" si="13"/>
        <v>77</v>
      </c>
      <c r="B84" s="370" t="s">
        <v>467</v>
      </c>
      <c r="C84" s="183" t="s">
        <v>476</v>
      </c>
      <c r="D84" s="371" t="s">
        <v>988</v>
      </c>
      <c r="E84" s="371" t="s">
        <v>989</v>
      </c>
      <c r="F84" s="371" t="s">
        <v>990</v>
      </c>
      <c r="G84" s="176" t="s">
        <v>512</v>
      </c>
      <c r="H84" s="176" t="s">
        <v>436</v>
      </c>
      <c r="I84" s="177">
        <v>5</v>
      </c>
      <c r="J84" s="177">
        <v>3</v>
      </c>
      <c r="K84" s="175">
        <f t="shared" si="0"/>
        <v>15</v>
      </c>
      <c r="L84" s="176" t="str">
        <f>VLOOKUP(J84,[1]MapadeCalor!$B$2:$G$6,I84+1,0)</f>
        <v>MUY ALTO</v>
      </c>
      <c r="M84" s="339" t="s">
        <v>991</v>
      </c>
      <c r="N84" s="339" t="s">
        <v>438</v>
      </c>
      <c r="O84" s="339" t="s">
        <v>444</v>
      </c>
      <c r="P84" s="174" t="s">
        <v>405</v>
      </c>
      <c r="Q84" s="177">
        <f t="shared" si="1"/>
        <v>15</v>
      </c>
      <c r="R84" s="177">
        <f t="shared" si="2"/>
        <v>5</v>
      </c>
      <c r="S84" s="177">
        <f t="shared" si="3"/>
        <v>0</v>
      </c>
      <c r="T84" s="177">
        <f t="shared" si="4"/>
        <v>20</v>
      </c>
      <c r="U84" s="176" t="str">
        <f t="shared" si="5"/>
        <v>Control Adecuado</v>
      </c>
      <c r="V84" s="176" t="str">
        <f t="shared" si="6"/>
        <v>Cambie el valor de la probabilidad</v>
      </c>
      <c r="W84" s="176" t="s">
        <v>992</v>
      </c>
      <c r="X84" s="176"/>
      <c r="Y84" s="176"/>
      <c r="Z84" s="177">
        <f t="shared" si="7"/>
        <v>0</v>
      </c>
      <c r="AA84" s="177">
        <f t="shared" si="8"/>
        <v>0</v>
      </c>
      <c r="AB84" s="177">
        <f t="shared" si="9"/>
        <v>0</v>
      </c>
      <c r="AC84" s="314" t="e">
        <f>VLOOKUP(AA84,[1]MapadeCalor!$B$2:$G$6,Z84+1,0)</f>
        <v>#N/A</v>
      </c>
      <c r="AD84" s="344" t="s">
        <v>993</v>
      </c>
      <c r="AE84" s="176" t="s">
        <v>894</v>
      </c>
      <c r="AF84" s="1"/>
      <c r="AG84" s="1"/>
    </row>
    <row r="85" spans="1:33" ht="99.75" x14ac:dyDescent="0.25">
      <c r="A85" s="361">
        <f>+A84+1</f>
        <v>78</v>
      </c>
      <c r="B85" s="372" t="s">
        <v>441</v>
      </c>
      <c r="C85" s="361" t="s">
        <v>528</v>
      </c>
      <c r="D85" s="353" t="s">
        <v>994</v>
      </c>
      <c r="E85" s="373" t="s">
        <v>995</v>
      </c>
      <c r="F85" s="373" t="s">
        <v>996</v>
      </c>
      <c r="G85" s="361" t="s">
        <v>481</v>
      </c>
      <c r="H85" s="361" t="s">
        <v>436</v>
      </c>
      <c r="I85" s="374">
        <f>IF(G85="Raro",1,(IF(G85="Poco Probable",2,(IF(G85="Posible",3,(IF(G85="Probable",4,(IF(G85="Casi Seguro",5,0)))))))))</f>
        <v>2</v>
      </c>
      <c r="J85" s="374">
        <f>IF(H85="Insignificante",1,(IF(H85="Menor",2,(IF(H85="Moderado",3,(IF(H85="Mayor",4,(IF(H85="Catastrófico",5,0)))))))))</f>
        <v>3</v>
      </c>
      <c r="K85" s="375">
        <f t="shared" si="0"/>
        <v>6</v>
      </c>
      <c r="L85" s="361" t="str">
        <f>VLOOKUP(J85,[1]MapadeCalor!$B$2:$G$6,I85+1,0)</f>
        <v>MEDIO</v>
      </c>
      <c r="M85" s="364" t="s">
        <v>997</v>
      </c>
      <c r="N85" s="364" t="s">
        <v>438</v>
      </c>
      <c r="O85" s="364" t="s">
        <v>444</v>
      </c>
      <c r="P85" s="364" t="s">
        <v>405</v>
      </c>
      <c r="Q85" s="374">
        <v>15</v>
      </c>
      <c r="R85" s="374">
        <v>5</v>
      </c>
      <c r="S85" s="374">
        <v>10</v>
      </c>
      <c r="T85" s="374">
        <f t="shared" si="4"/>
        <v>30</v>
      </c>
      <c r="U85" s="361" t="str">
        <f>IF(T85=0,"Sin control",(IF(T85&lt;19,"Control Débil",(IF(((T85&gt;=20)*AND(T85&lt;29)),"Control Adecuado",IF(T85&gt;=30,"Control Fuerte","Error"))))))</f>
        <v>Control Fuerte</v>
      </c>
      <c r="V85" s="361" t="str">
        <f t="shared" si="6"/>
        <v>Cambie el valor de la probabilidad</v>
      </c>
      <c r="W85" s="361" t="s">
        <v>998</v>
      </c>
      <c r="X85" s="361"/>
      <c r="Y85" s="376"/>
      <c r="Z85" s="377">
        <f>IF(X85="Raro",1,(IF(X85="Poco Probable",2,(IF(X85="Posible",3,(IF(X85="Probable",4,(IF(X85="Casi Seguro",5,0)))))))))</f>
        <v>0</v>
      </c>
      <c r="AA85" s="377">
        <f>IF(Y85="Insignificante",1,(IF(Y85="Menor",2,(IF(Y85="Moderado",3,(IF(Y85="Mayor",4,(IF(Y85="Catastrófico",5,0)))))))))</f>
        <v>0</v>
      </c>
      <c r="AB85" s="377">
        <f t="shared" si="9"/>
        <v>0</v>
      </c>
      <c r="AC85" s="376" t="e">
        <f>VLOOKUP(AA85,[1]MapadeCalor!$B$2:$G$6,Z85+1,0)</f>
        <v>#N/A</v>
      </c>
      <c r="AD85" s="376"/>
      <c r="AE85" s="376"/>
      <c r="AF85" s="1"/>
      <c r="AG85" s="1"/>
    </row>
    <row r="86" spans="1:33" ht="15" x14ac:dyDescent="0.25">
      <c r="A86" s="172"/>
      <c r="B86" s="181"/>
      <c r="C86" s="176"/>
      <c r="D86" s="174"/>
      <c r="E86" s="174"/>
      <c r="F86" s="174"/>
      <c r="G86" s="176"/>
      <c r="H86" s="176"/>
      <c r="I86" s="177"/>
      <c r="J86" s="177"/>
      <c r="K86" s="177"/>
      <c r="L86" s="176"/>
      <c r="M86" s="174"/>
      <c r="N86" s="174"/>
      <c r="O86" s="174"/>
      <c r="P86" s="174"/>
      <c r="Q86" s="177"/>
      <c r="R86" s="177"/>
      <c r="S86" s="177"/>
      <c r="T86" s="177"/>
      <c r="U86" s="176"/>
      <c r="V86" s="176"/>
      <c r="W86" s="176"/>
      <c r="X86" s="176"/>
      <c r="Y86" s="176"/>
      <c r="Z86" s="177">
        <f t="shared" ref="Z86:Z87" si="14">IF(X86="Raro",1,(IF(X86="Poco Probable",2,(IF(X86="Posible",3,(IF(X86="Probable",4,(IF(X86="Casi Seguro",5,0)))))))))</f>
        <v>0</v>
      </c>
      <c r="AA86" s="177">
        <f t="shared" ref="AA86:AA87" si="15">IF(Y86="Insignificante",1,(IF(Y86="Menor",2,(IF(Y86="Moderado",3,(IF(Y86="Mayor",4,(IF(Y86="Catastrófico",5,0)))))))))</f>
        <v>0</v>
      </c>
      <c r="AB86" s="177">
        <f t="shared" si="9"/>
        <v>0</v>
      </c>
      <c r="AC86" s="314" t="e">
        <f>VLOOKUP(AA86,[1]MapadeCalor!$B$2:$G$6,Z86+1,0)</f>
        <v>#N/A</v>
      </c>
      <c r="AD86" s="176"/>
      <c r="AE86" s="176"/>
      <c r="AF86" s="1"/>
      <c r="AG86" s="1"/>
    </row>
    <row r="87" spans="1:33" ht="15" x14ac:dyDescent="0.25">
      <c r="A87" s="172"/>
      <c r="B87" s="181"/>
      <c r="C87" s="176"/>
      <c r="D87" s="174"/>
      <c r="E87" s="174"/>
      <c r="F87" s="174"/>
      <c r="G87" s="176"/>
      <c r="H87" s="176"/>
      <c r="I87" s="177"/>
      <c r="J87" s="177"/>
      <c r="K87" s="177"/>
      <c r="L87" s="176"/>
      <c r="M87" s="174"/>
      <c r="N87" s="174"/>
      <c r="O87" s="174"/>
      <c r="P87" s="174"/>
      <c r="Q87" s="177"/>
      <c r="R87" s="177"/>
      <c r="S87" s="177"/>
      <c r="T87" s="177"/>
      <c r="U87" s="176"/>
      <c r="V87" s="176"/>
      <c r="W87" s="176"/>
      <c r="X87" s="176"/>
      <c r="Y87" s="176"/>
      <c r="Z87" s="177">
        <f t="shared" si="14"/>
        <v>0</v>
      </c>
      <c r="AA87" s="177">
        <f t="shared" si="15"/>
        <v>0</v>
      </c>
      <c r="AB87" s="177">
        <f t="shared" si="9"/>
        <v>0</v>
      </c>
      <c r="AC87" s="314" t="e">
        <f>VLOOKUP(AA87,[1]MapadeCalor!$B$2:$G$6,Z87+1,0)</f>
        <v>#N/A</v>
      </c>
      <c r="AD87" s="176"/>
      <c r="AE87" s="176"/>
      <c r="AF87" s="1"/>
      <c r="AG87" s="1"/>
    </row>
    <row r="88" spans="1:33" ht="15" x14ac:dyDescent="0.25">
      <c r="B88" s="1"/>
      <c r="C88" s="162"/>
      <c r="AD88" s="1"/>
      <c r="AE88" s="1"/>
    </row>
    <row r="89" spans="1:33" ht="15" x14ac:dyDescent="0.25">
      <c r="B89" s="1"/>
      <c r="C89" s="162"/>
      <c r="AD89" s="1"/>
      <c r="AE89" s="1"/>
    </row>
    <row r="90" spans="1:33" ht="15" x14ac:dyDescent="0.25">
      <c r="B90" s="1"/>
      <c r="C90" s="162"/>
      <c r="AD90" s="1"/>
      <c r="AE90" s="1"/>
    </row>
    <row r="91" spans="1:33" ht="15" x14ac:dyDescent="0.25">
      <c r="B91" s="1"/>
      <c r="C91" s="162"/>
      <c r="AD91" s="1"/>
      <c r="AE91" s="1"/>
    </row>
    <row r="92" spans="1:33" ht="15" x14ac:dyDescent="0.25">
      <c r="B92" s="1"/>
      <c r="C92" s="162"/>
      <c r="AD92" s="1"/>
      <c r="AE92" s="1"/>
    </row>
    <row r="93" spans="1:33" ht="15" x14ac:dyDescent="0.25">
      <c r="B93" s="1"/>
      <c r="C93" s="162"/>
      <c r="AD93" s="1"/>
      <c r="AE93" s="1"/>
    </row>
    <row r="94" spans="1:33" ht="15" x14ac:dyDescent="0.25">
      <c r="B94" s="1"/>
      <c r="C94" s="378" t="s">
        <v>762</v>
      </c>
      <c r="D94" s="258"/>
      <c r="E94" s="258"/>
      <c r="F94" s="258"/>
      <c r="G94" s="258"/>
      <c r="H94" s="249"/>
      <c r="I94" s="191"/>
      <c r="J94" s="191"/>
      <c r="K94" s="191"/>
      <c r="L94" s="68"/>
      <c r="AD94" s="1"/>
      <c r="AE94" s="1"/>
    </row>
    <row r="95" spans="1:33" ht="15" x14ac:dyDescent="0.25">
      <c r="A95" s="1"/>
      <c r="B95" s="1"/>
      <c r="C95" s="162"/>
      <c r="D95" s="68"/>
      <c r="E95" s="68"/>
      <c r="F95" s="68"/>
      <c r="G95" s="68"/>
      <c r="H95" s="68"/>
      <c r="I95" s="68"/>
      <c r="J95" s="68"/>
      <c r="K95" s="68"/>
      <c r="L95" s="68"/>
      <c r="M95" s="1"/>
      <c r="N95" s="1"/>
      <c r="O95" s="1"/>
      <c r="P95" s="1"/>
      <c r="Q95" s="1"/>
      <c r="R95" s="1"/>
      <c r="S95" s="1"/>
      <c r="T95" s="1"/>
      <c r="U95" s="1"/>
      <c r="V95" s="1"/>
      <c r="W95" s="1"/>
      <c r="X95" s="1"/>
      <c r="Y95" s="1"/>
      <c r="Z95" s="1"/>
      <c r="AA95" s="1"/>
      <c r="AB95" s="1"/>
      <c r="AC95" s="1"/>
      <c r="AD95" s="1"/>
      <c r="AE95" s="1"/>
      <c r="AF95" s="1"/>
      <c r="AG95" s="1"/>
    </row>
    <row r="96" spans="1:33" ht="15" x14ac:dyDescent="0.25">
      <c r="B96" s="1"/>
      <c r="C96" s="379" t="s">
        <v>21</v>
      </c>
      <c r="D96" s="249"/>
      <c r="E96" s="192" t="s">
        <v>18</v>
      </c>
      <c r="F96" s="379" t="s">
        <v>763</v>
      </c>
      <c r="G96" s="258"/>
      <c r="H96" s="249"/>
      <c r="I96" s="1"/>
      <c r="J96" s="1"/>
      <c r="K96" s="1"/>
      <c r="L96" s="1"/>
      <c r="AD96" s="1"/>
      <c r="AE96" s="1"/>
    </row>
    <row r="97" spans="1:33" ht="15" x14ac:dyDescent="0.25">
      <c r="B97" s="1"/>
      <c r="C97" s="380" t="s">
        <v>764</v>
      </c>
      <c r="D97" s="249"/>
      <c r="E97" s="193" t="s">
        <v>765</v>
      </c>
      <c r="F97" s="380" t="s">
        <v>766</v>
      </c>
      <c r="G97" s="258"/>
      <c r="H97" s="249"/>
      <c r="I97" s="1"/>
      <c r="J97" s="1"/>
      <c r="K97" s="1"/>
      <c r="L97" s="1"/>
      <c r="AD97" s="1"/>
      <c r="AE97" s="1"/>
    </row>
    <row r="98" spans="1:33" ht="15" x14ac:dyDescent="0.25">
      <c r="B98" s="1"/>
      <c r="C98" s="380" t="s">
        <v>767</v>
      </c>
      <c r="D98" s="249"/>
      <c r="E98" s="193" t="s">
        <v>768</v>
      </c>
      <c r="F98" s="380" t="s">
        <v>769</v>
      </c>
      <c r="G98" s="258"/>
      <c r="H98" s="249"/>
      <c r="I98" s="1"/>
      <c r="J98" s="1"/>
      <c r="K98" s="1"/>
      <c r="L98" s="1"/>
      <c r="AD98" s="1"/>
      <c r="AE98" s="1"/>
    </row>
    <row r="99" spans="1:33" ht="15" x14ac:dyDescent="0.25">
      <c r="B99" s="1"/>
      <c r="C99" s="380" t="s">
        <v>770</v>
      </c>
      <c r="D99" s="249"/>
      <c r="E99" s="193" t="s">
        <v>771</v>
      </c>
      <c r="F99" s="380" t="s">
        <v>769</v>
      </c>
      <c r="G99" s="258"/>
      <c r="H99" s="249"/>
      <c r="I99" s="1"/>
      <c r="J99" s="1"/>
      <c r="K99" s="1"/>
      <c r="L99" s="1"/>
      <c r="AD99" s="1"/>
      <c r="AE99" s="1"/>
    </row>
    <row r="100" spans="1:33" ht="15" x14ac:dyDescent="0.25">
      <c r="B100" s="1"/>
      <c r="C100" s="380" t="s">
        <v>772</v>
      </c>
      <c r="D100" s="249"/>
      <c r="E100" s="193" t="s">
        <v>773</v>
      </c>
      <c r="F100" s="380" t="s">
        <v>769</v>
      </c>
      <c r="G100" s="258"/>
      <c r="H100" s="249"/>
      <c r="I100" s="1"/>
      <c r="J100" s="1"/>
      <c r="K100" s="1"/>
      <c r="L100" s="1"/>
      <c r="AD100" s="1"/>
      <c r="AE100" s="1"/>
    </row>
    <row r="101" spans="1:33" ht="15" x14ac:dyDescent="0.25">
      <c r="B101" s="1"/>
      <c r="C101" s="380" t="s">
        <v>774</v>
      </c>
      <c r="D101" s="249"/>
      <c r="E101" s="193" t="s">
        <v>775</v>
      </c>
      <c r="F101" s="380" t="s">
        <v>776</v>
      </c>
      <c r="G101" s="258"/>
      <c r="H101" s="249"/>
      <c r="I101" s="1"/>
      <c r="J101" s="1"/>
      <c r="K101" s="1"/>
      <c r="L101" s="1"/>
      <c r="AD101" s="1"/>
      <c r="AE101" s="1"/>
    </row>
    <row r="102" spans="1:33" ht="15" x14ac:dyDescent="0.25">
      <c r="A102" s="1"/>
      <c r="B102" s="1"/>
      <c r="C102" s="380" t="s">
        <v>777</v>
      </c>
      <c r="D102" s="249"/>
      <c r="E102" s="193" t="s">
        <v>778</v>
      </c>
      <c r="F102" s="380" t="s">
        <v>779</v>
      </c>
      <c r="G102" s="258"/>
      <c r="H102" s="249"/>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 x14ac:dyDescent="0.25">
      <c r="A103" s="1"/>
      <c r="B103" s="1"/>
      <c r="C103" s="162"/>
      <c r="D103" s="194"/>
      <c r="E103" s="194"/>
      <c r="F103" s="194"/>
      <c r="G103" s="195"/>
      <c r="H103" s="195"/>
      <c r="I103" s="195"/>
      <c r="J103" s="196"/>
      <c r="K103" s="196"/>
      <c r="L103" s="196"/>
      <c r="M103" s="1"/>
      <c r="N103" s="1"/>
      <c r="O103" s="1"/>
      <c r="P103" s="1"/>
      <c r="Q103" s="1"/>
      <c r="R103" s="1"/>
      <c r="S103" s="1"/>
      <c r="T103" s="1"/>
      <c r="U103" s="1"/>
      <c r="V103" s="1"/>
      <c r="W103" s="1"/>
      <c r="X103" s="1"/>
      <c r="Y103" s="1"/>
      <c r="Z103" s="1"/>
      <c r="AA103" s="1"/>
      <c r="AB103" s="1"/>
      <c r="AC103" s="1"/>
      <c r="AD103" s="1"/>
      <c r="AE103" s="1"/>
      <c r="AF103" s="1"/>
      <c r="AG103" s="1"/>
    </row>
    <row r="104" spans="1:33" ht="15" x14ac:dyDescent="0.25">
      <c r="B104" s="1"/>
      <c r="C104" s="162"/>
      <c r="D104" s="1"/>
      <c r="E104" s="1"/>
      <c r="F104" s="1"/>
      <c r="G104" s="1"/>
      <c r="H104" s="1"/>
      <c r="I104" s="1"/>
      <c r="J104" s="1"/>
      <c r="K104" s="1"/>
      <c r="L104" s="1"/>
      <c r="AD104" s="1"/>
      <c r="AE104" s="1"/>
    </row>
    <row r="105" spans="1:33" ht="76.5" x14ac:dyDescent="0.25">
      <c r="B105" s="1"/>
      <c r="C105" s="381" t="s">
        <v>780</v>
      </c>
      <c r="D105" s="249"/>
      <c r="E105" s="176" t="s">
        <v>781</v>
      </c>
      <c r="F105" s="381" t="s">
        <v>782</v>
      </c>
      <c r="G105" s="258"/>
      <c r="H105" s="249"/>
      <c r="I105" s="1"/>
      <c r="J105" s="1"/>
      <c r="K105" s="1"/>
      <c r="L105" s="1"/>
      <c r="AD105" s="1"/>
      <c r="AE105" s="1"/>
    </row>
    <row r="106" spans="1:33" ht="15" x14ac:dyDescent="0.25">
      <c r="B106" s="1"/>
      <c r="C106" s="162"/>
      <c r="AD106" s="1"/>
      <c r="AE106" s="1"/>
    </row>
    <row r="107" spans="1:33" ht="15" x14ac:dyDescent="0.25">
      <c r="B107" s="1"/>
      <c r="C107" s="162"/>
      <c r="AD107" s="1"/>
      <c r="AE107" s="1"/>
    </row>
    <row r="108" spans="1:33" ht="15" x14ac:dyDescent="0.25">
      <c r="B108" s="1"/>
      <c r="C108" s="162"/>
      <c r="AD108" s="1"/>
      <c r="AE108" s="1"/>
    </row>
    <row r="109" spans="1:33" ht="15" x14ac:dyDescent="0.25">
      <c r="B109" s="1"/>
      <c r="C109" s="162"/>
      <c r="AD109" s="1"/>
      <c r="AE109" s="1"/>
    </row>
    <row r="110" spans="1:33" ht="15" x14ac:dyDescent="0.25">
      <c r="B110" s="1"/>
      <c r="C110" s="162"/>
      <c r="AD110" s="1"/>
      <c r="AE110" s="1"/>
    </row>
    <row r="111" spans="1:33" ht="15" x14ac:dyDescent="0.25">
      <c r="B111" s="1"/>
      <c r="C111" s="162"/>
      <c r="AD111" s="1"/>
      <c r="AE111" s="1"/>
    </row>
    <row r="112" spans="1:33" ht="15" x14ac:dyDescent="0.25">
      <c r="B112" s="1"/>
      <c r="C112" s="162"/>
      <c r="AD112" s="1"/>
      <c r="AE112" s="1"/>
    </row>
    <row r="113" spans="2:31" ht="15" x14ac:dyDescent="0.25">
      <c r="B113" s="1"/>
      <c r="C113" s="162"/>
      <c r="AD113" s="1"/>
      <c r="AE113" s="1"/>
    </row>
    <row r="114" spans="2:31" ht="15" x14ac:dyDescent="0.25">
      <c r="B114" s="1"/>
      <c r="C114" s="162"/>
      <c r="AD114" s="1"/>
      <c r="AE114" s="1"/>
    </row>
    <row r="115" spans="2:31" ht="15" x14ac:dyDescent="0.25">
      <c r="B115" s="1"/>
      <c r="C115" s="162"/>
      <c r="AD115" s="1"/>
      <c r="AE115" s="1"/>
    </row>
    <row r="116" spans="2:31" ht="15" x14ac:dyDescent="0.25">
      <c r="B116" s="1"/>
      <c r="C116" s="162"/>
      <c r="AD116" s="1"/>
      <c r="AE116" s="1"/>
    </row>
    <row r="117" spans="2:31" ht="15" x14ac:dyDescent="0.25">
      <c r="B117" s="1"/>
      <c r="C117" s="162"/>
      <c r="AD117" s="1"/>
      <c r="AE117" s="1"/>
    </row>
    <row r="118" spans="2:31" ht="15" x14ac:dyDescent="0.25">
      <c r="B118" s="1"/>
      <c r="C118" s="162"/>
      <c r="AD118" s="1"/>
      <c r="AE118" s="1"/>
    </row>
    <row r="119" spans="2:31" ht="15" x14ac:dyDescent="0.25">
      <c r="B119" s="1"/>
      <c r="C119" s="162"/>
      <c r="AD119" s="1"/>
      <c r="AE119" s="1"/>
    </row>
    <row r="120" spans="2:31" ht="15" x14ac:dyDescent="0.25">
      <c r="B120" s="1"/>
      <c r="C120" s="162"/>
      <c r="AD120" s="1"/>
      <c r="AE120" s="1"/>
    </row>
    <row r="121" spans="2:31" ht="15" x14ac:dyDescent="0.25">
      <c r="B121" s="1"/>
      <c r="C121" s="162"/>
      <c r="AD121" s="1"/>
      <c r="AE121" s="1"/>
    </row>
    <row r="122" spans="2:31" ht="15" x14ac:dyDescent="0.25">
      <c r="B122" s="1"/>
      <c r="C122" s="162"/>
      <c r="AD122" s="1"/>
      <c r="AE122" s="1"/>
    </row>
    <row r="123" spans="2:31" ht="15" x14ac:dyDescent="0.25">
      <c r="B123" s="1"/>
      <c r="C123" s="162"/>
      <c r="AD123" s="1"/>
      <c r="AE123" s="1"/>
    </row>
    <row r="124" spans="2:31" ht="15" x14ac:dyDescent="0.25">
      <c r="B124" s="1"/>
      <c r="C124" s="162"/>
      <c r="AD124" s="1"/>
      <c r="AE124" s="1"/>
    </row>
    <row r="125" spans="2:31" ht="15" x14ac:dyDescent="0.25">
      <c r="B125" s="1"/>
      <c r="C125" s="162"/>
      <c r="AD125" s="1"/>
      <c r="AE125" s="1"/>
    </row>
    <row r="126" spans="2:31" ht="15" x14ac:dyDescent="0.25">
      <c r="B126" s="1"/>
      <c r="C126" s="162"/>
      <c r="AD126" s="1"/>
      <c r="AE126" s="1"/>
    </row>
    <row r="127" spans="2:31" ht="15" x14ac:dyDescent="0.25">
      <c r="B127" s="1"/>
      <c r="C127" s="162"/>
      <c r="AD127" s="1"/>
      <c r="AE127" s="1"/>
    </row>
    <row r="128" spans="2:31" ht="15" x14ac:dyDescent="0.25">
      <c r="B128" s="1"/>
      <c r="C128" s="162"/>
      <c r="AD128" s="1"/>
      <c r="AE128" s="1"/>
    </row>
    <row r="129" spans="2:31" ht="15" x14ac:dyDescent="0.25">
      <c r="B129" s="1"/>
      <c r="C129" s="162"/>
      <c r="AD129" s="1"/>
      <c r="AE129" s="1"/>
    </row>
    <row r="130" spans="2:31" ht="15" x14ac:dyDescent="0.25">
      <c r="B130" s="1"/>
      <c r="C130" s="162"/>
      <c r="AD130" s="1"/>
      <c r="AE130" s="1"/>
    </row>
    <row r="131" spans="2:31" ht="15" x14ac:dyDescent="0.25">
      <c r="B131" s="1"/>
      <c r="C131" s="162"/>
      <c r="AD131" s="1"/>
      <c r="AE131" s="1"/>
    </row>
    <row r="132" spans="2:31" ht="15" x14ac:dyDescent="0.25">
      <c r="B132" s="1"/>
      <c r="C132" s="162"/>
      <c r="AD132" s="1"/>
      <c r="AE132" s="1"/>
    </row>
    <row r="133" spans="2:31" ht="15" x14ac:dyDescent="0.25">
      <c r="B133" s="1"/>
      <c r="C133" s="162"/>
      <c r="AD133" s="1"/>
      <c r="AE133" s="1"/>
    </row>
    <row r="134" spans="2:31" ht="15" x14ac:dyDescent="0.25">
      <c r="B134" s="1"/>
      <c r="C134" s="162"/>
      <c r="AD134" s="1"/>
      <c r="AE134" s="1"/>
    </row>
    <row r="135" spans="2:31" ht="15" x14ac:dyDescent="0.25">
      <c r="B135" s="1"/>
      <c r="C135" s="162"/>
      <c r="AD135" s="1"/>
      <c r="AE135" s="1"/>
    </row>
    <row r="136" spans="2:31" ht="15" x14ac:dyDescent="0.25">
      <c r="B136" s="1"/>
      <c r="C136" s="162"/>
      <c r="AD136" s="1"/>
      <c r="AE136" s="1"/>
    </row>
    <row r="137" spans="2:31" ht="15" x14ac:dyDescent="0.25">
      <c r="B137" s="1"/>
      <c r="C137" s="162"/>
      <c r="AD137" s="1"/>
      <c r="AE137" s="1"/>
    </row>
    <row r="138" spans="2:31" ht="15" x14ac:dyDescent="0.25">
      <c r="B138" s="1"/>
      <c r="C138" s="162"/>
      <c r="AD138" s="1"/>
      <c r="AE138" s="1"/>
    </row>
    <row r="139" spans="2:31" ht="15" x14ac:dyDescent="0.25">
      <c r="B139" s="1"/>
      <c r="C139" s="162"/>
      <c r="AD139" s="1"/>
      <c r="AE139" s="1"/>
    </row>
    <row r="140" spans="2:31" ht="15" x14ac:dyDescent="0.25">
      <c r="B140" s="1"/>
      <c r="C140" s="162"/>
      <c r="AD140" s="1"/>
      <c r="AE140" s="1"/>
    </row>
    <row r="141" spans="2:31" ht="15" x14ac:dyDescent="0.25">
      <c r="B141" s="1"/>
      <c r="C141" s="162"/>
      <c r="AD141" s="1"/>
      <c r="AE141" s="1"/>
    </row>
    <row r="142" spans="2:31" ht="15" x14ac:dyDescent="0.25">
      <c r="B142" s="1"/>
      <c r="C142" s="162"/>
      <c r="AD142" s="1"/>
      <c r="AE142" s="1"/>
    </row>
    <row r="143" spans="2:31" ht="15" x14ac:dyDescent="0.25">
      <c r="B143" s="1"/>
      <c r="C143" s="162"/>
      <c r="AD143" s="1"/>
      <c r="AE143" s="1"/>
    </row>
    <row r="144" spans="2:31" ht="15" x14ac:dyDescent="0.25">
      <c r="B144" s="1"/>
      <c r="C144" s="162"/>
      <c r="AD144" s="1"/>
      <c r="AE144" s="1"/>
    </row>
    <row r="145" spans="2:31" ht="15" x14ac:dyDescent="0.25">
      <c r="B145" s="1"/>
      <c r="C145" s="162"/>
      <c r="AD145" s="1"/>
      <c r="AE145" s="1"/>
    </row>
    <row r="146" spans="2:31" ht="15" x14ac:dyDescent="0.25">
      <c r="B146" s="1"/>
      <c r="C146" s="162"/>
      <c r="AD146" s="1"/>
      <c r="AE146" s="1"/>
    </row>
    <row r="147" spans="2:31" ht="15" x14ac:dyDescent="0.25">
      <c r="B147" s="1"/>
      <c r="C147" s="162"/>
      <c r="AD147" s="1"/>
      <c r="AE147" s="1"/>
    </row>
    <row r="148" spans="2:31" ht="15" x14ac:dyDescent="0.25">
      <c r="B148" s="1"/>
      <c r="C148" s="162"/>
      <c r="AD148" s="1"/>
      <c r="AE148" s="1"/>
    </row>
    <row r="149" spans="2:31" ht="15" x14ac:dyDescent="0.25">
      <c r="B149" s="1"/>
      <c r="C149" s="162"/>
      <c r="AD149" s="1"/>
      <c r="AE149" s="1"/>
    </row>
    <row r="150" spans="2:31" ht="15" x14ac:dyDescent="0.25">
      <c r="B150" s="1"/>
      <c r="C150" s="162"/>
      <c r="AD150" s="1"/>
      <c r="AE150" s="1"/>
    </row>
    <row r="151" spans="2:31" ht="15" x14ac:dyDescent="0.25">
      <c r="B151" s="1"/>
      <c r="C151" s="162"/>
      <c r="AD151" s="1"/>
      <c r="AE151" s="1"/>
    </row>
    <row r="152" spans="2:31" ht="15" x14ac:dyDescent="0.25">
      <c r="B152" s="1"/>
      <c r="C152" s="162"/>
      <c r="AD152" s="1"/>
      <c r="AE152" s="1"/>
    </row>
    <row r="153" spans="2:31" ht="15" x14ac:dyDescent="0.25">
      <c r="B153" s="1"/>
      <c r="C153" s="162"/>
      <c r="AD153" s="1"/>
      <c r="AE153" s="1"/>
    </row>
    <row r="154" spans="2:31" ht="15" x14ac:dyDescent="0.25">
      <c r="B154" s="1"/>
      <c r="C154" s="162"/>
      <c r="AD154" s="1"/>
      <c r="AE154" s="1"/>
    </row>
    <row r="155" spans="2:31" ht="15" x14ac:dyDescent="0.25">
      <c r="B155" s="1"/>
      <c r="C155" s="162"/>
      <c r="AD155" s="1"/>
      <c r="AE155" s="1"/>
    </row>
    <row r="156" spans="2:31" ht="15" x14ac:dyDescent="0.25">
      <c r="B156" s="1"/>
      <c r="C156" s="162"/>
      <c r="AD156" s="1"/>
      <c r="AE156" s="1"/>
    </row>
    <row r="157" spans="2:31" ht="15" x14ac:dyDescent="0.25">
      <c r="B157" s="1"/>
      <c r="C157" s="162"/>
      <c r="AD157" s="1"/>
      <c r="AE157" s="1"/>
    </row>
    <row r="158" spans="2:31" ht="15" x14ac:dyDescent="0.25">
      <c r="B158" s="1"/>
      <c r="C158" s="162"/>
      <c r="AD158" s="1"/>
      <c r="AE158" s="1"/>
    </row>
    <row r="159" spans="2:31" ht="15" x14ac:dyDescent="0.25">
      <c r="B159" s="1"/>
      <c r="C159" s="162"/>
      <c r="AD159" s="1"/>
      <c r="AE159" s="1"/>
    </row>
  </sheetData>
  <mergeCells count="26">
    <mergeCell ref="C105:D105"/>
    <mergeCell ref="F105:H105"/>
    <mergeCell ref="C100:D100"/>
    <mergeCell ref="F100:H100"/>
    <mergeCell ref="C101:D101"/>
    <mergeCell ref="F101:H101"/>
    <mergeCell ref="C102:D102"/>
    <mergeCell ref="F102:H102"/>
    <mergeCell ref="C97:D97"/>
    <mergeCell ref="F97:H97"/>
    <mergeCell ref="C98:D98"/>
    <mergeCell ref="F98:H98"/>
    <mergeCell ref="C99:D99"/>
    <mergeCell ref="F99:H99"/>
    <mergeCell ref="M6:V6"/>
    <mergeCell ref="X6:AC6"/>
    <mergeCell ref="AD6:AE6"/>
    <mergeCell ref="C94:H94"/>
    <mergeCell ref="C96:D96"/>
    <mergeCell ref="F96:H96"/>
    <mergeCell ref="A1:C4"/>
    <mergeCell ref="D1:AC4"/>
    <mergeCell ref="AD1:AE1"/>
    <mergeCell ref="AD2:AE2"/>
    <mergeCell ref="AD3:AE3"/>
    <mergeCell ref="AD4:AE4"/>
  </mergeCells>
  <conditionalFormatting sqref="AC8:AE8 AD9:AE9 AD60:AE60 L85:L87 AD85:AE87 AC9:AC87">
    <cfRule type="cellIs" dxfId="239" priority="1" operator="between">
      <formula>8</formula>
      <formula>10</formula>
    </cfRule>
  </conditionalFormatting>
  <conditionalFormatting sqref="AC8:AE8 AD9:AE9 AD60:AE60 L85:L87 AD85:AE87 AC9:AC87">
    <cfRule type="cellIs" dxfId="238" priority="2" operator="between">
      <formula>6</formula>
      <formula>7</formula>
    </cfRule>
  </conditionalFormatting>
  <conditionalFormatting sqref="AC8:AE8 AD9:AE9 AD60:AE60 L85:L87 AD85:AE87 AC9:AC87">
    <cfRule type="cellIs" dxfId="237" priority="3" operator="equal">
      <formula>5</formula>
    </cfRule>
  </conditionalFormatting>
  <conditionalFormatting sqref="AC8:AE8 AD9:AE9 AD60:AE60 L85:L87 AD85:AE87 AC9:AC87">
    <cfRule type="cellIs" dxfId="236" priority="4" operator="between">
      <formula>2</formula>
      <formula>4</formula>
    </cfRule>
  </conditionalFormatting>
  <conditionalFormatting sqref="AC8:AE8 AD9:AE9 AD60:AE60 L85:L87 AD85:AE87 AC9:AC87">
    <cfRule type="cellIs" dxfId="235" priority="5" operator="equal">
      <formula>"Extremo"</formula>
    </cfRule>
  </conditionalFormatting>
  <conditionalFormatting sqref="AC8:AE8 AD9:AE9 AD60:AE60 L85:L87 AD85:AE87 AC9:AC87">
    <cfRule type="cellIs" dxfId="234" priority="6" operator="equal">
      <formula>"Alto"</formula>
    </cfRule>
  </conditionalFormatting>
  <conditionalFormatting sqref="AC8:AE8 AD9:AE9 AD60:AE60 L85:L87 AD85:AE87 AC9:AC87">
    <cfRule type="cellIs" dxfId="233" priority="7" operator="equal">
      <formula>"Medio"</formula>
    </cfRule>
  </conditionalFormatting>
  <conditionalFormatting sqref="AC8:AE8 AD9:AE9 AD60:AE60 L85:L87 AD85:AE87 AC9:AC87">
    <cfRule type="cellIs" dxfId="232" priority="8" operator="equal">
      <formula>"Bajo"</formula>
    </cfRule>
  </conditionalFormatting>
  <conditionalFormatting sqref="AE34:AE37">
    <cfRule type="cellIs" dxfId="231" priority="9" operator="between">
      <formula>8</formula>
      <formula>10</formula>
    </cfRule>
  </conditionalFormatting>
  <conditionalFormatting sqref="AE34:AE37">
    <cfRule type="cellIs" dxfId="230" priority="10" operator="between">
      <formula>6</formula>
      <formula>7</formula>
    </cfRule>
  </conditionalFormatting>
  <conditionalFormatting sqref="AE34:AE37">
    <cfRule type="cellIs" dxfId="229" priority="11" operator="equal">
      <formula>5</formula>
    </cfRule>
  </conditionalFormatting>
  <conditionalFormatting sqref="AE34:AE37">
    <cfRule type="cellIs" dxfId="228" priority="12" operator="between">
      <formula>2</formula>
      <formula>4</formula>
    </cfRule>
  </conditionalFormatting>
  <conditionalFormatting sqref="AE34:AE37">
    <cfRule type="cellIs" dxfId="227" priority="13" operator="equal">
      <formula>"Extremo"</formula>
    </cfRule>
  </conditionalFormatting>
  <conditionalFormatting sqref="AE34:AE37">
    <cfRule type="cellIs" dxfId="226" priority="14" operator="equal">
      <formula>"Alto"</formula>
    </cfRule>
  </conditionalFormatting>
  <conditionalFormatting sqref="AE34:AE37">
    <cfRule type="cellIs" dxfId="225" priority="15" operator="equal">
      <formula>"Medio"</formula>
    </cfRule>
  </conditionalFormatting>
  <conditionalFormatting sqref="AE34:AE37">
    <cfRule type="cellIs" dxfId="224" priority="16" operator="equal">
      <formula>"Bajo"</formula>
    </cfRule>
  </conditionalFormatting>
  <conditionalFormatting sqref="AD30:AE33">
    <cfRule type="cellIs" dxfId="223" priority="17" operator="between">
      <formula>8</formula>
      <formula>10</formula>
    </cfRule>
  </conditionalFormatting>
  <conditionalFormatting sqref="AD30:AE33">
    <cfRule type="cellIs" dxfId="222" priority="18" operator="between">
      <formula>6</formula>
      <formula>7</formula>
    </cfRule>
  </conditionalFormatting>
  <conditionalFormatting sqref="AD30:AE33">
    <cfRule type="cellIs" dxfId="221" priority="19" operator="equal">
      <formula>5</formula>
    </cfRule>
  </conditionalFormatting>
  <conditionalFormatting sqref="AD30:AE33">
    <cfRule type="cellIs" dxfId="220" priority="20" operator="between">
      <formula>2</formula>
      <formula>4</formula>
    </cfRule>
  </conditionalFormatting>
  <conditionalFormatting sqref="AD30:AE33">
    <cfRule type="cellIs" dxfId="219" priority="21" operator="equal">
      <formula>"Extremo"</formula>
    </cfRule>
  </conditionalFormatting>
  <conditionalFormatting sqref="AD30:AE33">
    <cfRule type="cellIs" dxfId="218" priority="22" operator="equal">
      <formula>"Alto"</formula>
    </cfRule>
  </conditionalFormatting>
  <conditionalFormatting sqref="AD30:AE33">
    <cfRule type="cellIs" dxfId="217" priority="23" operator="equal">
      <formula>"Medio"</formula>
    </cfRule>
  </conditionalFormatting>
  <conditionalFormatting sqref="AD30:AE33">
    <cfRule type="cellIs" dxfId="216" priority="24" operator="equal">
      <formula>"Bajo"</formula>
    </cfRule>
  </conditionalFormatting>
  <conditionalFormatting sqref="AD65:AE70">
    <cfRule type="cellIs" dxfId="215" priority="25" operator="between">
      <formula>8</formula>
      <formula>10</formula>
    </cfRule>
  </conditionalFormatting>
  <conditionalFormatting sqref="AD65:AE70">
    <cfRule type="cellIs" dxfId="214" priority="26" operator="between">
      <formula>6</formula>
      <formula>7</formula>
    </cfRule>
  </conditionalFormatting>
  <conditionalFormatting sqref="AD65:AE70">
    <cfRule type="cellIs" dxfId="213" priority="27" operator="equal">
      <formula>5</formula>
    </cfRule>
  </conditionalFormatting>
  <conditionalFormatting sqref="AD65:AE70">
    <cfRule type="cellIs" dxfId="212" priority="28" operator="between">
      <formula>2</formula>
      <formula>4</formula>
    </cfRule>
  </conditionalFormatting>
  <conditionalFormatting sqref="AD65:AE70">
    <cfRule type="cellIs" dxfId="211" priority="29" operator="equal">
      <formula>"Extremo"</formula>
    </cfRule>
  </conditionalFormatting>
  <conditionalFormatting sqref="AD65:AE70">
    <cfRule type="cellIs" dxfId="210" priority="30" operator="equal">
      <formula>"Alto"</formula>
    </cfRule>
  </conditionalFormatting>
  <conditionalFormatting sqref="AD65:AE70">
    <cfRule type="cellIs" dxfId="209" priority="31" operator="equal">
      <formula>"Medio"</formula>
    </cfRule>
  </conditionalFormatting>
  <conditionalFormatting sqref="AD65:AE70">
    <cfRule type="cellIs" dxfId="208" priority="32" operator="equal">
      <formula>"Bajo"</formula>
    </cfRule>
  </conditionalFormatting>
  <conditionalFormatting sqref="AD19:AD20 AE19:AE23">
    <cfRule type="cellIs" dxfId="207" priority="33" operator="between">
      <formula>8</formula>
      <formula>10</formula>
    </cfRule>
  </conditionalFormatting>
  <conditionalFormatting sqref="AD19:AD20 AE19:AE23">
    <cfRule type="cellIs" dxfId="206" priority="34" operator="between">
      <formula>6</formula>
      <formula>7</formula>
    </cfRule>
  </conditionalFormatting>
  <conditionalFormatting sqref="AD19:AD20 AE19:AE23">
    <cfRule type="cellIs" dxfId="205" priority="35" operator="equal">
      <formula>5</formula>
    </cfRule>
  </conditionalFormatting>
  <conditionalFormatting sqref="AD19:AD20 AE19:AE23">
    <cfRule type="cellIs" dxfId="204" priority="36" operator="between">
      <formula>2</formula>
      <formula>4</formula>
    </cfRule>
  </conditionalFormatting>
  <conditionalFormatting sqref="AD19:AD20 AE19:AE23">
    <cfRule type="cellIs" dxfId="203" priority="37" operator="equal">
      <formula>"Extremo"</formula>
    </cfRule>
  </conditionalFormatting>
  <conditionalFormatting sqref="AD19:AD20 AE19:AE23">
    <cfRule type="cellIs" dxfId="202" priority="38" operator="equal">
      <formula>"Alto"</formula>
    </cfRule>
  </conditionalFormatting>
  <conditionalFormatting sqref="AD19:AD20 AE19:AE23">
    <cfRule type="cellIs" dxfId="201" priority="39" operator="equal">
      <formula>"Medio"</formula>
    </cfRule>
  </conditionalFormatting>
  <conditionalFormatting sqref="AD19:AD20 AE19:AE23">
    <cfRule type="cellIs" dxfId="200" priority="40" operator="equal">
      <formula>"Bajo"</formula>
    </cfRule>
  </conditionalFormatting>
  <conditionalFormatting sqref="AD21:AE22">
    <cfRule type="cellIs" dxfId="199" priority="41" operator="between">
      <formula>8</formula>
      <formula>10</formula>
    </cfRule>
  </conditionalFormatting>
  <conditionalFormatting sqref="AD21:AE22">
    <cfRule type="cellIs" dxfId="198" priority="42" operator="between">
      <formula>6</formula>
      <formula>7</formula>
    </cfRule>
  </conditionalFormatting>
  <conditionalFormatting sqref="AD21:AE22">
    <cfRule type="cellIs" dxfId="197" priority="43" operator="equal">
      <formula>5</formula>
    </cfRule>
  </conditionalFormatting>
  <conditionalFormatting sqref="AD21:AE22">
    <cfRule type="cellIs" dxfId="196" priority="44" operator="between">
      <formula>2</formula>
      <formula>4</formula>
    </cfRule>
  </conditionalFormatting>
  <conditionalFormatting sqref="AD21:AE22">
    <cfRule type="cellIs" dxfId="195" priority="45" operator="equal">
      <formula>"Extremo"</formula>
    </cfRule>
  </conditionalFormatting>
  <conditionalFormatting sqref="AD21:AE22">
    <cfRule type="cellIs" dxfId="194" priority="46" operator="equal">
      <formula>"Alto"</formula>
    </cfRule>
  </conditionalFormatting>
  <conditionalFormatting sqref="AD21:AE22">
    <cfRule type="cellIs" dxfId="193" priority="47" operator="equal">
      <formula>"Medio"</formula>
    </cfRule>
  </conditionalFormatting>
  <conditionalFormatting sqref="AD21:AE22">
    <cfRule type="cellIs" dxfId="192" priority="48" operator="equal">
      <formula>"Bajo"</formula>
    </cfRule>
  </conditionalFormatting>
  <conditionalFormatting sqref="AD23:AE23">
    <cfRule type="cellIs" dxfId="191" priority="49" operator="between">
      <formula>8</formula>
      <formula>10</formula>
    </cfRule>
  </conditionalFormatting>
  <conditionalFormatting sqref="AD23:AE23">
    <cfRule type="cellIs" dxfId="190" priority="50" operator="between">
      <formula>6</formula>
      <formula>7</formula>
    </cfRule>
  </conditionalFormatting>
  <conditionalFormatting sqref="AD23:AE23">
    <cfRule type="cellIs" dxfId="189" priority="51" operator="equal">
      <formula>5</formula>
    </cfRule>
  </conditionalFormatting>
  <conditionalFormatting sqref="AD23:AE23">
    <cfRule type="cellIs" dxfId="188" priority="52" operator="between">
      <formula>2</formula>
      <formula>4</formula>
    </cfRule>
  </conditionalFormatting>
  <conditionalFormatting sqref="AD23:AE23">
    <cfRule type="cellIs" dxfId="187" priority="53" operator="equal">
      <formula>"Extremo"</formula>
    </cfRule>
  </conditionalFormatting>
  <conditionalFormatting sqref="AD23:AE23">
    <cfRule type="cellIs" dxfId="186" priority="54" operator="equal">
      <formula>"Alto"</formula>
    </cfRule>
  </conditionalFormatting>
  <conditionalFormatting sqref="AD23:AE23">
    <cfRule type="cellIs" dxfId="185" priority="55" operator="equal">
      <formula>"Medio"</formula>
    </cfRule>
  </conditionalFormatting>
  <conditionalFormatting sqref="AD23:AE23">
    <cfRule type="cellIs" dxfId="184" priority="56" operator="equal">
      <formula>"Bajo"</formula>
    </cfRule>
  </conditionalFormatting>
  <conditionalFormatting sqref="AE42">
    <cfRule type="cellIs" dxfId="183" priority="57" operator="between">
      <formula>8</formula>
      <formula>10</formula>
    </cfRule>
  </conditionalFormatting>
  <conditionalFormatting sqref="AE42">
    <cfRule type="cellIs" dxfId="182" priority="58" operator="between">
      <formula>6</formula>
      <formula>7</formula>
    </cfRule>
  </conditionalFormatting>
  <conditionalFormatting sqref="AE42">
    <cfRule type="cellIs" dxfId="181" priority="59" operator="equal">
      <formula>5</formula>
    </cfRule>
  </conditionalFormatting>
  <conditionalFormatting sqref="AE42">
    <cfRule type="cellIs" dxfId="180" priority="60" operator="between">
      <formula>2</formula>
      <formula>4</formula>
    </cfRule>
  </conditionalFormatting>
  <conditionalFormatting sqref="AE42">
    <cfRule type="cellIs" dxfId="179" priority="61" operator="equal">
      <formula>"Extremo"</formula>
    </cfRule>
  </conditionalFormatting>
  <conditionalFormatting sqref="AE42">
    <cfRule type="cellIs" dxfId="178" priority="62" operator="equal">
      <formula>"Alto"</formula>
    </cfRule>
  </conditionalFormatting>
  <conditionalFormatting sqref="AE42">
    <cfRule type="cellIs" dxfId="177" priority="63" operator="equal">
      <formula>"Medio"</formula>
    </cfRule>
  </conditionalFormatting>
  <conditionalFormatting sqref="AE42">
    <cfRule type="cellIs" dxfId="176" priority="64" operator="equal">
      <formula>"Bajo"</formula>
    </cfRule>
  </conditionalFormatting>
  <conditionalFormatting sqref="AE40:AE41">
    <cfRule type="cellIs" dxfId="175" priority="65" operator="between">
      <formula>8</formula>
      <formula>10</formula>
    </cfRule>
  </conditionalFormatting>
  <conditionalFormatting sqref="AE40:AE41">
    <cfRule type="cellIs" dxfId="174" priority="66" operator="between">
      <formula>6</formula>
      <formula>7</formula>
    </cfRule>
  </conditionalFormatting>
  <conditionalFormatting sqref="AE40:AE41">
    <cfRule type="cellIs" dxfId="173" priority="67" operator="equal">
      <formula>5</formula>
    </cfRule>
  </conditionalFormatting>
  <conditionalFormatting sqref="AE40:AE41">
    <cfRule type="cellIs" dxfId="172" priority="68" operator="between">
      <formula>2</formula>
      <formula>4</formula>
    </cfRule>
  </conditionalFormatting>
  <conditionalFormatting sqref="AE40:AE41">
    <cfRule type="cellIs" dxfId="171" priority="69" operator="equal">
      <formula>"Extremo"</formula>
    </cfRule>
  </conditionalFormatting>
  <conditionalFormatting sqref="AE40:AE41">
    <cfRule type="cellIs" dxfId="170" priority="70" operator="equal">
      <formula>"Alto"</formula>
    </cfRule>
  </conditionalFormatting>
  <conditionalFormatting sqref="AE40:AE41">
    <cfRule type="cellIs" dxfId="169" priority="71" operator="equal">
      <formula>"Medio"</formula>
    </cfRule>
  </conditionalFormatting>
  <conditionalFormatting sqref="AE40:AE41">
    <cfRule type="cellIs" dxfId="168" priority="72" operator="equal">
      <formula>"Bajo"</formula>
    </cfRule>
  </conditionalFormatting>
  <conditionalFormatting sqref="AE43">
    <cfRule type="cellIs" dxfId="167" priority="73" operator="between">
      <formula>8</formula>
      <formula>10</formula>
    </cfRule>
  </conditionalFormatting>
  <conditionalFormatting sqref="AE43">
    <cfRule type="cellIs" dxfId="166" priority="74" operator="between">
      <formula>6</formula>
      <formula>7</formula>
    </cfRule>
  </conditionalFormatting>
  <conditionalFormatting sqref="AE43">
    <cfRule type="cellIs" dxfId="165" priority="75" operator="equal">
      <formula>5</formula>
    </cfRule>
  </conditionalFormatting>
  <conditionalFormatting sqref="AE43">
    <cfRule type="cellIs" dxfId="164" priority="76" operator="between">
      <formula>2</formula>
      <formula>4</formula>
    </cfRule>
  </conditionalFormatting>
  <conditionalFormatting sqref="AE43">
    <cfRule type="cellIs" dxfId="163" priority="77" operator="equal">
      <formula>"Extremo"</formula>
    </cfRule>
  </conditionalFormatting>
  <conditionalFormatting sqref="AE43">
    <cfRule type="cellIs" dxfId="162" priority="78" operator="equal">
      <formula>"Alto"</formula>
    </cfRule>
  </conditionalFormatting>
  <conditionalFormatting sqref="AE43">
    <cfRule type="cellIs" dxfId="161" priority="79" operator="equal">
      <formula>"Medio"</formula>
    </cfRule>
  </conditionalFormatting>
  <conditionalFormatting sqref="AE43">
    <cfRule type="cellIs" dxfId="160" priority="80" operator="equal">
      <formula>"Bajo"</formula>
    </cfRule>
  </conditionalFormatting>
  <conditionalFormatting sqref="AE27:AE28">
    <cfRule type="cellIs" dxfId="159" priority="81" operator="between">
      <formula>8</formula>
      <formula>10</formula>
    </cfRule>
  </conditionalFormatting>
  <conditionalFormatting sqref="AE27:AE28">
    <cfRule type="cellIs" dxfId="158" priority="82" operator="between">
      <formula>6</formula>
      <formula>7</formula>
    </cfRule>
  </conditionalFormatting>
  <conditionalFormatting sqref="AE27:AE28">
    <cfRule type="cellIs" dxfId="157" priority="83" operator="equal">
      <formula>5</formula>
    </cfRule>
  </conditionalFormatting>
  <conditionalFormatting sqref="AE27:AE28">
    <cfRule type="cellIs" dxfId="156" priority="84" operator="between">
      <formula>2</formula>
      <formula>4</formula>
    </cfRule>
  </conditionalFormatting>
  <conditionalFormatting sqref="AE27:AE28">
    <cfRule type="cellIs" dxfId="155" priority="85" operator="equal">
      <formula>"Extremo"</formula>
    </cfRule>
  </conditionalFormatting>
  <conditionalFormatting sqref="AE27:AE28">
    <cfRule type="cellIs" dxfId="154" priority="86" operator="equal">
      <formula>"Alto"</formula>
    </cfRule>
  </conditionalFormatting>
  <conditionalFormatting sqref="AE27:AE28">
    <cfRule type="cellIs" dxfId="153" priority="87" operator="equal">
      <formula>"Medio"</formula>
    </cfRule>
  </conditionalFormatting>
  <conditionalFormatting sqref="AE27:AE28">
    <cfRule type="cellIs" dxfId="152" priority="88" operator="equal">
      <formula>"Bajo"</formula>
    </cfRule>
  </conditionalFormatting>
  <conditionalFormatting sqref="AD61:AE64">
    <cfRule type="cellIs" dxfId="151" priority="89" operator="between">
      <formula>8</formula>
      <formula>10</formula>
    </cfRule>
  </conditionalFormatting>
  <conditionalFormatting sqref="AD61:AE64">
    <cfRule type="cellIs" dxfId="150" priority="90" operator="between">
      <formula>6</formula>
      <formula>7</formula>
    </cfRule>
  </conditionalFormatting>
  <conditionalFormatting sqref="AD61:AE64">
    <cfRule type="cellIs" dxfId="149" priority="91" operator="equal">
      <formula>5</formula>
    </cfRule>
  </conditionalFormatting>
  <conditionalFormatting sqref="AD61:AE64">
    <cfRule type="cellIs" dxfId="148" priority="92" operator="between">
      <formula>2</formula>
      <formula>4</formula>
    </cfRule>
  </conditionalFormatting>
  <conditionalFormatting sqref="AD61:AE64">
    <cfRule type="cellIs" dxfId="147" priority="93" operator="equal">
      <formula>"Extremo"</formula>
    </cfRule>
  </conditionalFormatting>
  <conditionalFormatting sqref="AD61:AE64">
    <cfRule type="cellIs" dxfId="146" priority="94" operator="equal">
      <formula>"Alto"</formula>
    </cfRule>
  </conditionalFormatting>
  <conditionalFormatting sqref="AD61:AE64">
    <cfRule type="cellIs" dxfId="145" priority="95" operator="equal">
      <formula>"Medio"</formula>
    </cfRule>
  </conditionalFormatting>
  <conditionalFormatting sqref="AD61:AE64">
    <cfRule type="cellIs" dxfId="144" priority="96" operator="equal">
      <formula>"Bajo"</formula>
    </cfRule>
  </conditionalFormatting>
  <conditionalFormatting sqref="AD73:AD76">
    <cfRule type="cellIs" dxfId="143" priority="97" operator="between">
      <formula>8</formula>
      <formula>10</formula>
    </cfRule>
  </conditionalFormatting>
  <conditionalFormatting sqref="AD73:AD76">
    <cfRule type="cellIs" dxfId="142" priority="98" operator="between">
      <formula>6</formula>
      <formula>7</formula>
    </cfRule>
  </conditionalFormatting>
  <conditionalFormatting sqref="AD73:AD76">
    <cfRule type="cellIs" dxfId="141" priority="99" operator="equal">
      <formula>5</formula>
    </cfRule>
  </conditionalFormatting>
  <conditionalFormatting sqref="AD73:AD76">
    <cfRule type="cellIs" dxfId="140" priority="100" operator="between">
      <formula>2</formula>
      <formula>4</formula>
    </cfRule>
  </conditionalFormatting>
  <conditionalFormatting sqref="AD73:AD76">
    <cfRule type="cellIs" dxfId="139" priority="101" operator="equal">
      <formula>"Extremo"</formula>
    </cfRule>
  </conditionalFormatting>
  <conditionalFormatting sqref="AD73:AD76">
    <cfRule type="cellIs" dxfId="138" priority="102" operator="equal">
      <formula>"Alto"</formula>
    </cfRule>
  </conditionalFormatting>
  <conditionalFormatting sqref="AD73:AD76">
    <cfRule type="cellIs" dxfId="137" priority="103" operator="equal">
      <formula>"Medio"</formula>
    </cfRule>
  </conditionalFormatting>
  <conditionalFormatting sqref="AD73:AD76">
    <cfRule type="cellIs" dxfId="136" priority="104" operator="equal">
      <formula>"Bajo"</formula>
    </cfRule>
  </conditionalFormatting>
  <conditionalFormatting sqref="AD78:AD82">
    <cfRule type="cellIs" dxfId="135" priority="105" operator="between">
      <formula>8</formula>
      <formula>10</formula>
    </cfRule>
  </conditionalFormatting>
  <conditionalFormatting sqref="AD78:AD82">
    <cfRule type="cellIs" dxfId="134" priority="106" operator="between">
      <formula>6</formula>
      <formula>7</formula>
    </cfRule>
  </conditionalFormatting>
  <conditionalFormatting sqref="AD78:AD82">
    <cfRule type="cellIs" dxfId="133" priority="107" operator="equal">
      <formula>5</formula>
    </cfRule>
  </conditionalFormatting>
  <conditionalFormatting sqref="AD78:AD82">
    <cfRule type="cellIs" dxfId="132" priority="108" operator="between">
      <formula>2</formula>
      <formula>4</formula>
    </cfRule>
  </conditionalFormatting>
  <conditionalFormatting sqref="AD78:AD82">
    <cfRule type="cellIs" dxfId="131" priority="109" operator="equal">
      <formula>"Extremo"</formula>
    </cfRule>
  </conditionalFormatting>
  <conditionalFormatting sqref="AD78:AD82">
    <cfRule type="cellIs" dxfId="130" priority="110" operator="equal">
      <formula>"Alto"</formula>
    </cfRule>
  </conditionalFormatting>
  <conditionalFormatting sqref="AD78:AD82">
    <cfRule type="cellIs" dxfId="129" priority="111" operator="equal">
      <formula>"Medio"</formula>
    </cfRule>
  </conditionalFormatting>
  <conditionalFormatting sqref="AD78:AD82">
    <cfRule type="cellIs" dxfId="128" priority="112" operator="equal">
      <formula>"Bajo"</formula>
    </cfRule>
  </conditionalFormatting>
  <conditionalFormatting sqref="AD77">
    <cfRule type="cellIs" dxfId="127" priority="113" operator="between">
      <formula>8</formula>
      <formula>10</formula>
    </cfRule>
  </conditionalFormatting>
  <conditionalFormatting sqref="AD77">
    <cfRule type="cellIs" dxfId="126" priority="114" operator="between">
      <formula>6</formula>
      <formula>7</formula>
    </cfRule>
  </conditionalFormatting>
  <conditionalFormatting sqref="AD77">
    <cfRule type="cellIs" dxfId="125" priority="115" operator="equal">
      <formula>5</formula>
    </cfRule>
  </conditionalFormatting>
  <conditionalFormatting sqref="AD77">
    <cfRule type="cellIs" dxfId="124" priority="116" operator="between">
      <formula>2</formula>
      <formula>4</formula>
    </cfRule>
  </conditionalFormatting>
  <conditionalFormatting sqref="AD77">
    <cfRule type="cellIs" dxfId="123" priority="117" operator="equal">
      <formula>"Extremo"</formula>
    </cfRule>
  </conditionalFormatting>
  <conditionalFormatting sqref="AD77">
    <cfRule type="cellIs" dxfId="122" priority="118" operator="equal">
      <formula>"Alto"</formula>
    </cfRule>
  </conditionalFormatting>
  <conditionalFormatting sqref="AD77">
    <cfRule type="cellIs" dxfId="121" priority="119" operator="equal">
      <formula>"Medio"</formula>
    </cfRule>
  </conditionalFormatting>
  <conditionalFormatting sqref="AD77">
    <cfRule type="cellIs" dxfId="120" priority="120" operator="equal">
      <formula>"Bajo"</formula>
    </cfRule>
  </conditionalFormatting>
  <conditionalFormatting sqref="AE77">
    <cfRule type="cellIs" dxfId="119" priority="121" operator="between">
      <formula>8</formula>
      <formula>10</formula>
    </cfRule>
  </conditionalFormatting>
  <conditionalFormatting sqref="AE77">
    <cfRule type="cellIs" dxfId="118" priority="122" operator="between">
      <formula>6</formula>
      <formula>7</formula>
    </cfRule>
  </conditionalFormatting>
  <conditionalFormatting sqref="AE77">
    <cfRule type="cellIs" dxfId="117" priority="123" operator="equal">
      <formula>5</formula>
    </cfRule>
  </conditionalFormatting>
  <conditionalFormatting sqref="AE77">
    <cfRule type="cellIs" dxfId="116" priority="124" operator="between">
      <formula>2</formula>
      <formula>4</formula>
    </cfRule>
  </conditionalFormatting>
  <conditionalFormatting sqref="AE77">
    <cfRule type="cellIs" dxfId="115" priority="125" operator="equal">
      <formula>"Extremo"</formula>
    </cfRule>
  </conditionalFormatting>
  <conditionalFormatting sqref="AE77">
    <cfRule type="cellIs" dxfId="114" priority="126" operator="equal">
      <formula>"Alto"</formula>
    </cfRule>
  </conditionalFormatting>
  <conditionalFormatting sqref="AE77">
    <cfRule type="cellIs" dxfId="113" priority="127" operator="equal">
      <formula>"Medio"</formula>
    </cfRule>
  </conditionalFormatting>
  <conditionalFormatting sqref="AE77">
    <cfRule type="cellIs" dxfId="112" priority="128" operator="equal">
      <formula>"Bajo"</formula>
    </cfRule>
  </conditionalFormatting>
  <conditionalFormatting sqref="AE76">
    <cfRule type="cellIs" dxfId="111" priority="129" operator="between">
      <formula>8</formula>
      <formula>10</formula>
    </cfRule>
  </conditionalFormatting>
  <conditionalFormatting sqref="AE76">
    <cfRule type="cellIs" dxfId="110" priority="130" operator="between">
      <formula>6</formula>
      <formula>7</formula>
    </cfRule>
  </conditionalFormatting>
  <conditionalFormatting sqref="AE76">
    <cfRule type="cellIs" dxfId="109" priority="131" operator="equal">
      <formula>5</formula>
    </cfRule>
  </conditionalFormatting>
  <conditionalFormatting sqref="AE76">
    <cfRule type="cellIs" dxfId="108" priority="132" operator="between">
      <formula>2</formula>
      <formula>4</formula>
    </cfRule>
  </conditionalFormatting>
  <conditionalFormatting sqref="AE76">
    <cfRule type="cellIs" dxfId="107" priority="133" operator="equal">
      <formula>"Extremo"</formula>
    </cfRule>
  </conditionalFormatting>
  <conditionalFormatting sqref="AE76">
    <cfRule type="cellIs" dxfId="106" priority="134" operator="equal">
      <formula>"Alto"</formula>
    </cfRule>
  </conditionalFormatting>
  <conditionalFormatting sqref="AE76">
    <cfRule type="cellIs" dxfId="105" priority="135" operator="equal">
      <formula>"Medio"</formula>
    </cfRule>
  </conditionalFormatting>
  <conditionalFormatting sqref="AE76">
    <cfRule type="cellIs" dxfId="104" priority="136" operator="equal">
      <formula>"Bajo"</formula>
    </cfRule>
  </conditionalFormatting>
  <conditionalFormatting sqref="AE78">
    <cfRule type="cellIs" dxfId="103" priority="137" operator="between">
      <formula>8</formula>
      <formula>10</formula>
    </cfRule>
  </conditionalFormatting>
  <conditionalFormatting sqref="AE78">
    <cfRule type="cellIs" dxfId="102" priority="138" operator="between">
      <formula>6</formula>
      <formula>7</formula>
    </cfRule>
  </conditionalFormatting>
  <conditionalFormatting sqref="AE78">
    <cfRule type="cellIs" dxfId="101" priority="139" operator="equal">
      <formula>5</formula>
    </cfRule>
  </conditionalFormatting>
  <conditionalFormatting sqref="AE78">
    <cfRule type="cellIs" dxfId="100" priority="140" operator="between">
      <formula>2</formula>
      <formula>4</formula>
    </cfRule>
  </conditionalFormatting>
  <conditionalFormatting sqref="AE78">
    <cfRule type="cellIs" dxfId="99" priority="141" operator="equal">
      <formula>"Extremo"</formula>
    </cfRule>
  </conditionalFormatting>
  <conditionalFormatting sqref="AE78">
    <cfRule type="cellIs" dxfId="98" priority="142" operator="equal">
      <formula>"Alto"</formula>
    </cfRule>
  </conditionalFormatting>
  <conditionalFormatting sqref="AE78">
    <cfRule type="cellIs" dxfId="97" priority="143" operator="equal">
      <formula>"Medio"</formula>
    </cfRule>
  </conditionalFormatting>
  <conditionalFormatting sqref="AE78">
    <cfRule type="cellIs" dxfId="96" priority="144" operator="equal">
      <formula>"Bajo"</formula>
    </cfRule>
  </conditionalFormatting>
  <conditionalFormatting sqref="AE21 AE79:AE82">
    <cfRule type="cellIs" dxfId="95" priority="145" operator="between">
      <formula>8</formula>
      <formula>10</formula>
    </cfRule>
  </conditionalFormatting>
  <conditionalFormatting sqref="AE21 AE79:AE82">
    <cfRule type="cellIs" dxfId="94" priority="146" operator="between">
      <formula>6</formula>
      <formula>7</formula>
    </cfRule>
  </conditionalFormatting>
  <conditionalFormatting sqref="AE21 AE79:AE82">
    <cfRule type="cellIs" dxfId="93" priority="147" operator="equal">
      <formula>5</formula>
    </cfRule>
  </conditionalFormatting>
  <conditionalFormatting sqref="AE21 AE79:AE82">
    <cfRule type="cellIs" dxfId="92" priority="148" operator="between">
      <formula>2</formula>
      <formula>4</formula>
    </cfRule>
  </conditionalFormatting>
  <conditionalFormatting sqref="AE21 AE79:AE82">
    <cfRule type="cellIs" dxfId="91" priority="149" operator="equal">
      <formula>"Extremo"</formula>
    </cfRule>
  </conditionalFormatting>
  <conditionalFormatting sqref="AE21 AE79:AE82">
    <cfRule type="cellIs" dxfId="90" priority="150" operator="equal">
      <formula>"Alto"</formula>
    </cfRule>
  </conditionalFormatting>
  <conditionalFormatting sqref="AE21 AE79:AE82">
    <cfRule type="cellIs" dxfId="89" priority="151" operator="equal">
      <formula>"Medio"</formula>
    </cfRule>
  </conditionalFormatting>
  <conditionalFormatting sqref="AE21 AE79:AE82">
    <cfRule type="cellIs" dxfId="88" priority="152" operator="equal">
      <formula>"Bajo"</formula>
    </cfRule>
  </conditionalFormatting>
  <conditionalFormatting sqref="AE75">
    <cfRule type="cellIs" dxfId="87" priority="153" operator="between">
      <formula>8</formula>
      <formula>10</formula>
    </cfRule>
  </conditionalFormatting>
  <conditionalFormatting sqref="AE75">
    <cfRule type="cellIs" dxfId="86" priority="154" operator="between">
      <formula>6</formula>
      <formula>7</formula>
    </cfRule>
  </conditionalFormatting>
  <conditionalFormatting sqref="AE75">
    <cfRule type="cellIs" dxfId="85" priority="155" operator="equal">
      <formula>5</formula>
    </cfRule>
  </conditionalFormatting>
  <conditionalFormatting sqref="AE75">
    <cfRule type="cellIs" dxfId="84" priority="156" operator="between">
      <formula>2</formula>
      <formula>4</formula>
    </cfRule>
  </conditionalFormatting>
  <conditionalFormatting sqref="AE75">
    <cfRule type="cellIs" dxfId="83" priority="157" operator="equal">
      <formula>"Extremo"</formula>
    </cfRule>
  </conditionalFormatting>
  <conditionalFormatting sqref="AE75">
    <cfRule type="cellIs" dxfId="82" priority="158" operator="equal">
      <formula>"Alto"</formula>
    </cfRule>
  </conditionalFormatting>
  <conditionalFormatting sqref="AE75">
    <cfRule type="cellIs" dxfId="81" priority="159" operator="equal">
      <formula>"Medio"</formula>
    </cfRule>
  </conditionalFormatting>
  <conditionalFormatting sqref="AE75">
    <cfRule type="cellIs" dxfId="80" priority="160" operator="equal">
      <formula>"Bajo"</formula>
    </cfRule>
  </conditionalFormatting>
  <conditionalFormatting sqref="AE74">
    <cfRule type="cellIs" dxfId="79" priority="161" operator="between">
      <formula>8</formula>
      <formula>10</formula>
    </cfRule>
  </conditionalFormatting>
  <conditionalFormatting sqref="AE74">
    <cfRule type="cellIs" dxfId="78" priority="162" operator="between">
      <formula>6</formula>
      <formula>7</formula>
    </cfRule>
  </conditionalFormatting>
  <conditionalFormatting sqref="AE74">
    <cfRule type="cellIs" dxfId="77" priority="163" operator="equal">
      <formula>5</formula>
    </cfRule>
  </conditionalFormatting>
  <conditionalFormatting sqref="AE74">
    <cfRule type="cellIs" dxfId="76" priority="164" operator="between">
      <formula>2</formula>
      <formula>4</formula>
    </cfRule>
  </conditionalFormatting>
  <conditionalFormatting sqref="AE74">
    <cfRule type="cellIs" dxfId="75" priority="165" operator="equal">
      <formula>"Extremo"</formula>
    </cfRule>
  </conditionalFormatting>
  <conditionalFormatting sqref="AE74">
    <cfRule type="cellIs" dxfId="74" priority="166" operator="equal">
      <formula>"Alto"</formula>
    </cfRule>
  </conditionalFormatting>
  <conditionalFormatting sqref="AE74">
    <cfRule type="cellIs" dxfId="73" priority="167" operator="equal">
      <formula>"Medio"</formula>
    </cfRule>
  </conditionalFormatting>
  <conditionalFormatting sqref="AE74">
    <cfRule type="cellIs" dxfId="72" priority="168" operator="equal">
      <formula>"Bajo"</formula>
    </cfRule>
  </conditionalFormatting>
  <conditionalFormatting sqref="AE73:AE79">
    <cfRule type="cellIs" dxfId="71" priority="169" operator="between">
      <formula>8</formula>
      <formula>10</formula>
    </cfRule>
  </conditionalFormatting>
  <conditionalFormatting sqref="AE73:AE79">
    <cfRule type="cellIs" dxfId="70" priority="170" operator="between">
      <formula>6</formula>
      <formula>7</formula>
    </cfRule>
  </conditionalFormatting>
  <conditionalFormatting sqref="AE73:AE79">
    <cfRule type="cellIs" dxfId="69" priority="171" operator="equal">
      <formula>5</formula>
    </cfRule>
  </conditionalFormatting>
  <conditionalFormatting sqref="AE73:AE79">
    <cfRule type="cellIs" dxfId="68" priority="172" operator="between">
      <formula>2</formula>
      <formula>4</formula>
    </cfRule>
  </conditionalFormatting>
  <conditionalFormatting sqref="AE73:AE79">
    <cfRule type="cellIs" dxfId="67" priority="173" operator="equal">
      <formula>"Extremo"</formula>
    </cfRule>
  </conditionalFormatting>
  <conditionalFormatting sqref="AE73:AE79">
    <cfRule type="cellIs" dxfId="66" priority="174" operator="equal">
      <formula>"Alto"</formula>
    </cfRule>
  </conditionalFormatting>
  <conditionalFormatting sqref="AE73:AE79">
    <cfRule type="cellIs" dxfId="65" priority="175" operator="equal">
      <formula>"Medio"</formula>
    </cfRule>
  </conditionalFormatting>
  <conditionalFormatting sqref="AE73:AE79">
    <cfRule type="cellIs" dxfId="64" priority="176" operator="equal">
      <formula>"Bajo"</formula>
    </cfRule>
  </conditionalFormatting>
  <conditionalFormatting sqref="AE45">
    <cfRule type="cellIs" dxfId="63" priority="177" operator="between">
      <formula>8</formula>
      <formula>10</formula>
    </cfRule>
  </conditionalFormatting>
  <conditionalFormatting sqref="AE45">
    <cfRule type="cellIs" dxfId="62" priority="178" operator="between">
      <formula>6</formula>
      <formula>7</formula>
    </cfRule>
  </conditionalFormatting>
  <conditionalFormatting sqref="AE45">
    <cfRule type="cellIs" dxfId="61" priority="179" operator="equal">
      <formula>5</formula>
    </cfRule>
  </conditionalFormatting>
  <conditionalFormatting sqref="AE45">
    <cfRule type="cellIs" dxfId="60" priority="180" operator="between">
      <formula>2</formula>
      <formula>4</formula>
    </cfRule>
  </conditionalFormatting>
  <conditionalFormatting sqref="AE45">
    <cfRule type="cellIs" dxfId="59" priority="181" operator="equal">
      <formula>"Extremo"</formula>
    </cfRule>
  </conditionalFormatting>
  <conditionalFormatting sqref="AE45">
    <cfRule type="cellIs" dxfId="58" priority="182" operator="equal">
      <formula>"Alto"</formula>
    </cfRule>
  </conditionalFormatting>
  <conditionalFormatting sqref="AE45">
    <cfRule type="cellIs" dxfId="57" priority="183" operator="equal">
      <formula>"Medio"</formula>
    </cfRule>
  </conditionalFormatting>
  <conditionalFormatting sqref="AE45">
    <cfRule type="cellIs" dxfId="56" priority="184" operator="equal">
      <formula>"Bajo"</formula>
    </cfRule>
  </conditionalFormatting>
  <conditionalFormatting sqref="AE53">
    <cfRule type="cellIs" dxfId="55" priority="185" operator="between">
      <formula>8</formula>
      <formula>10</formula>
    </cfRule>
  </conditionalFormatting>
  <conditionalFormatting sqref="AE53">
    <cfRule type="cellIs" dxfId="54" priority="186" operator="between">
      <formula>6</formula>
      <formula>7</formula>
    </cfRule>
  </conditionalFormatting>
  <conditionalFormatting sqref="AE53">
    <cfRule type="cellIs" dxfId="53" priority="187" operator="equal">
      <formula>5</formula>
    </cfRule>
  </conditionalFormatting>
  <conditionalFormatting sqref="AE53">
    <cfRule type="cellIs" dxfId="52" priority="188" operator="between">
      <formula>2</formula>
      <formula>4</formula>
    </cfRule>
  </conditionalFormatting>
  <conditionalFormatting sqref="AE53">
    <cfRule type="cellIs" dxfId="51" priority="189" operator="equal">
      <formula>"Extremo"</formula>
    </cfRule>
  </conditionalFormatting>
  <conditionalFormatting sqref="AE53">
    <cfRule type="cellIs" dxfId="50" priority="190" operator="equal">
      <formula>"Alto"</formula>
    </cfRule>
  </conditionalFormatting>
  <conditionalFormatting sqref="AE53">
    <cfRule type="cellIs" dxfId="49" priority="191" operator="equal">
      <formula>"Medio"</formula>
    </cfRule>
  </conditionalFormatting>
  <conditionalFormatting sqref="AE53">
    <cfRule type="cellIs" dxfId="48" priority="192" operator="equal">
      <formula>"Bajo"</formula>
    </cfRule>
  </conditionalFormatting>
  <conditionalFormatting sqref="AD71:AE72">
    <cfRule type="cellIs" dxfId="47" priority="193" operator="between">
      <formula>8</formula>
      <formula>10</formula>
    </cfRule>
  </conditionalFormatting>
  <conditionalFormatting sqref="AD71:AE72">
    <cfRule type="cellIs" dxfId="46" priority="194" operator="between">
      <formula>6</formula>
      <formula>7</formula>
    </cfRule>
  </conditionalFormatting>
  <conditionalFormatting sqref="AD71:AE72">
    <cfRule type="cellIs" dxfId="45" priority="195" operator="equal">
      <formula>5</formula>
    </cfRule>
  </conditionalFormatting>
  <conditionalFormatting sqref="AD71:AE72">
    <cfRule type="cellIs" dxfId="44" priority="196" operator="between">
      <formula>2</formula>
      <formula>4</formula>
    </cfRule>
  </conditionalFormatting>
  <conditionalFormatting sqref="AD71:AE72">
    <cfRule type="cellIs" dxfId="43" priority="197" operator="equal">
      <formula>"Extremo"</formula>
    </cfRule>
  </conditionalFormatting>
  <conditionalFormatting sqref="AD71:AE72">
    <cfRule type="cellIs" dxfId="42" priority="198" operator="equal">
      <formula>"Alto"</formula>
    </cfRule>
  </conditionalFormatting>
  <conditionalFormatting sqref="AD71:AE72">
    <cfRule type="cellIs" dxfId="41" priority="199" operator="equal">
      <formula>"Medio"</formula>
    </cfRule>
  </conditionalFormatting>
  <conditionalFormatting sqref="AD71:AE72">
    <cfRule type="cellIs" dxfId="40" priority="200" operator="equal">
      <formula>"Bajo"</formula>
    </cfRule>
  </conditionalFormatting>
  <conditionalFormatting sqref="AD29:AE29">
    <cfRule type="cellIs" dxfId="39" priority="201" operator="between">
      <formula>8</formula>
      <formula>10</formula>
    </cfRule>
  </conditionalFormatting>
  <conditionalFormatting sqref="AD29:AE29">
    <cfRule type="cellIs" dxfId="38" priority="202" operator="between">
      <formula>6</formula>
      <formula>7</formula>
    </cfRule>
  </conditionalFormatting>
  <conditionalFormatting sqref="AD29:AE29">
    <cfRule type="cellIs" dxfId="37" priority="203" operator="equal">
      <formula>5</formula>
    </cfRule>
  </conditionalFormatting>
  <conditionalFormatting sqref="AD29:AE29">
    <cfRule type="cellIs" dxfId="36" priority="204" operator="between">
      <formula>2</formula>
      <formula>4</formula>
    </cfRule>
  </conditionalFormatting>
  <conditionalFormatting sqref="AD29:AE29">
    <cfRule type="cellIs" dxfId="35" priority="205" operator="equal">
      <formula>"Extremo"</formula>
    </cfRule>
  </conditionalFormatting>
  <conditionalFormatting sqref="AD29:AE29">
    <cfRule type="cellIs" dxfId="34" priority="206" operator="equal">
      <formula>"Alto"</formula>
    </cfRule>
  </conditionalFormatting>
  <conditionalFormatting sqref="AD29:AE29">
    <cfRule type="cellIs" dxfId="33" priority="207" operator="equal">
      <formula>"Medio"</formula>
    </cfRule>
  </conditionalFormatting>
  <conditionalFormatting sqref="AD29:AE29">
    <cfRule type="cellIs" dxfId="32" priority="208" operator="equal">
      <formula>"Bajo"</formula>
    </cfRule>
  </conditionalFormatting>
  <conditionalFormatting sqref="AD24:AE24">
    <cfRule type="cellIs" dxfId="31" priority="209" operator="between">
      <formula>8</formula>
      <formula>10</formula>
    </cfRule>
  </conditionalFormatting>
  <conditionalFormatting sqref="AD24:AE24">
    <cfRule type="cellIs" dxfId="30" priority="210" operator="between">
      <formula>6</formula>
      <formula>7</formula>
    </cfRule>
  </conditionalFormatting>
  <conditionalFormatting sqref="AD24:AE24">
    <cfRule type="cellIs" dxfId="29" priority="211" operator="equal">
      <formula>5</formula>
    </cfRule>
  </conditionalFormatting>
  <conditionalFormatting sqref="AD24:AE24">
    <cfRule type="cellIs" dxfId="28" priority="212" operator="between">
      <formula>2</formula>
      <formula>4</formula>
    </cfRule>
  </conditionalFormatting>
  <conditionalFormatting sqref="AD24:AE24">
    <cfRule type="cellIs" dxfId="27" priority="213" operator="equal">
      <formula>"Extremo"</formula>
    </cfRule>
  </conditionalFormatting>
  <conditionalFormatting sqref="AD24:AE24">
    <cfRule type="cellIs" dxfId="26" priority="214" operator="equal">
      <formula>"Alto"</formula>
    </cfRule>
  </conditionalFormatting>
  <conditionalFormatting sqref="AD24:AE24">
    <cfRule type="cellIs" dxfId="25" priority="215" operator="equal">
      <formula>"Medio"</formula>
    </cfRule>
  </conditionalFormatting>
  <conditionalFormatting sqref="AD24:AE24">
    <cfRule type="cellIs" dxfId="24" priority="216" operator="equal">
      <formula>"Bajo"</formula>
    </cfRule>
  </conditionalFormatting>
  <conditionalFormatting sqref="AE46">
    <cfRule type="cellIs" dxfId="23" priority="217" operator="between">
      <formula>8</formula>
      <formula>10</formula>
    </cfRule>
  </conditionalFormatting>
  <conditionalFormatting sqref="AE46">
    <cfRule type="cellIs" dxfId="22" priority="218" operator="between">
      <formula>6</formula>
      <formula>7</formula>
    </cfRule>
  </conditionalFormatting>
  <conditionalFormatting sqref="AE46">
    <cfRule type="cellIs" dxfId="21" priority="219" operator="equal">
      <formula>5</formula>
    </cfRule>
  </conditionalFormatting>
  <conditionalFormatting sqref="AE46">
    <cfRule type="cellIs" dxfId="20" priority="220" operator="between">
      <formula>2</formula>
      <formula>4</formula>
    </cfRule>
  </conditionalFormatting>
  <conditionalFormatting sqref="AE46">
    <cfRule type="cellIs" dxfId="19" priority="221" operator="equal">
      <formula>"Extremo"</formula>
    </cfRule>
  </conditionalFormatting>
  <conditionalFormatting sqref="AE46">
    <cfRule type="cellIs" dxfId="18" priority="222" operator="equal">
      <formula>"Alto"</formula>
    </cfRule>
  </conditionalFormatting>
  <conditionalFormatting sqref="AE46">
    <cfRule type="cellIs" dxfId="17" priority="223" operator="equal">
      <formula>"Medio"</formula>
    </cfRule>
  </conditionalFormatting>
  <conditionalFormatting sqref="AE46">
    <cfRule type="cellIs" dxfId="16" priority="224" operator="equal">
      <formula>"Bajo"</formula>
    </cfRule>
  </conditionalFormatting>
  <conditionalFormatting sqref="AE47">
    <cfRule type="cellIs" dxfId="15" priority="225" operator="between">
      <formula>8</formula>
      <formula>10</formula>
    </cfRule>
  </conditionalFormatting>
  <conditionalFormatting sqref="AE47">
    <cfRule type="cellIs" dxfId="14" priority="226" operator="between">
      <formula>6</formula>
      <formula>7</formula>
    </cfRule>
  </conditionalFormatting>
  <conditionalFormatting sqref="AE47">
    <cfRule type="cellIs" dxfId="13" priority="227" operator="equal">
      <formula>5</formula>
    </cfRule>
  </conditionalFormatting>
  <conditionalFormatting sqref="AE47">
    <cfRule type="cellIs" dxfId="12" priority="228" operator="between">
      <formula>2</formula>
      <formula>4</formula>
    </cfRule>
  </conditionalFormatting>
  <conditionalFormatting sqref="AE47">
    <cfRule type="cellIs" dxfId="11" priority="229" operator="equal">
      <formula>"Extremo"</formula>
    </cfRule>
  </conditionalFormatting>
  <conditionalFormatting sqref="AE47">
    <cfRule type="cellIs" dxfId="10" priority="230" operator="equal">
      <formula>"Alto"</formula>
    </cfRule>
  </conditionalFormatting>
  <conditionalFormatting sqref="AE47">
    <cfRule type="cellIs" dxfId="9" priority="231" operator="equal">
      <formula>"Medio"</formula>
    </cfRule>
  </conditionalFormatting>
  <conditionalFormatting sqref="AE47">
    <cfRule type="cellIs" dxfId="8" priority="232" operator="equal">
      <formula>"Bajo"</formula>
    </cfRule>
  </conditionalFormatting>
  <conditionalFormatting sqref="AE44">
    <cfRule type="cellIs" dxfId="7" priority="233" operator="between">
      <formula>8</formula>
      <formula>10</formula>
    </cfRule>
  </conditionalFormatting>
  <conditionalFormatting sqref="AE44">
    <cfRule type="cellIs" dxfId="6" priority="234" operator="between">
      <formula>6</formula>
      <formula>7</formula>
    </cfRule>
  </conditionalFormatting>
  <conditionalFormatting sqref="AE44">
    <cfRule type="cellIs" dxfId="5" priority="235" operator="equal">
      <formula>5</formula>
    </cfRule>
  </conditionalFormatting>
  <conditionalFormatting sqref="AE44">
    <cfRule type="cellIs" dxfId="4" priority="236" operator="between">
      <formula>2</formula>
      <formula>4</formula>
    </cfRule>
  </conditionalFormatting>
  <conditionalFormatting sqref="AE44">
    <cfRule type="cellIs" dxfId="3" priority="237" operator="equal">
      <formula>"Extremo"</formula>
    </cfRule>
  </conditionalFormatting>
  <conditionalFormatting sqref="AE44">
    <cfRule type="cellIs" dxfId="2" priority="238" operator="equal">
      <formula>"Alto"</formula>
    </cfRule>
  </conditionalFormatting>
  <conditionalFormatting sqref="AE44">
    <cfRule type="cellIs" dxfId="1" priority="239" operator="equal">
      <formula>"Medio"</formula>
    </cfRule>
  </conditionalFormatting>
  <conditionalFormatting sqref="AE44">
    <cfRule type="cellIs" dxfId="0" priority="240" operator="equal">
      <formula>"Bajo"</formula>
    </cfRule>
  </conditionalFormatting>
  <dataValidations count="14">
    <dataValidation type="list" allowBlank="1" showErrorMessage="1" sqref="P8:P72 P81:P87">
      <formula1>"Probabilidad,Impacto,Ambos"</formula1>
    </dataValidation>
    <dataValidation type="list" allowBlank="1" showErrorMessage="1" sqref="O8:O72 O81:O87">
      <formula1>"Automatico,Manual"</formula1>
    </dataValidation>
    <dataValidation type="list" allowBlank="1" showErrorMessage="1" sqref="O73:O80">
      <formula1>$AK$8:$AK$9</formula1>
    </dataValidation>
    <dataValidation type="list" allowBlank="1" showErrorMessage="1" sqref="B30:B37">
      <formula1>$AH$8:$AH$15</formula1>
    </dataValidation>
    <dataValidation type="list" allowBlank="1" showErrorMessage="1" sqref="N8:N72 N81:N87">
      <formula1>"Preventivo,Correctivo,Detectivo"</formula1>
    </dataValidation>
    <dataValidation type="list" allowBlank="1" showErrorMessage="1" sqref="G8:G87 X8:X87">
      <formula1>"Raro,Poco Probable,Posible,Probable,Casi Seguro"</formula1>
    </dataValidation>
    <dataValidation type="list" allowBlank="1" showErrorMessage="1" sqref="C8:C13 C30:C37 C65:C67 C73:C80">
      <formula1>$AI$8:$AI$27</formula1>
    </dataValidation>
    <dataValidation type="list" allowBlank="1" showErrorMessage="1" sqref="Y8:Y72 Y80:Y87">
      <formula1>"Insignificante,Menor,Moderado,Mayor,Catastrofico"</formula1>
    </dataValidation>
    <dataValidation type="list" allowBlank="1" showErrorMessage="1" sqref="Y74:Y79 H8:H87">
      <formula1>"Insignificante,Menor,Moderado,Mayor,Catastrófico"</formula1>
    </dataValidation>
    <dataValidation type="list" allowBlank="1" showErrorMessage="1" sqref="B8:B23 B27:B29 B38:B83 B85:B87">
      <formula1>$AH$8:$AH$14</formula1>
    </dataValidation>
    <dataValidation type="list" allowBlank="1" showErrorMessage="1" sqref="C14:C23 C27:C29 C38:C64 C68:C72 C81:C83 C85:C87">
      <formula1>$AI$8:$AI$23</formula1>
    </dataValidation>
    <dataValidation type="list" allowBlank="1" showErrorMessage="1" sqref="B24:C26 B84:C84">
      <formula1>#REF!</formula1>
    </dataValidation>
    <dataValidation type="list" allowBlank="1" showErrorMessage="1" sqref="N73:N80">
      <formula1>$AJ$8:$AJ$10</formula1>
    </dataValidation>
    <dataValidation type="list" allowBlank="1" showErrorMessage="1" sqref="P73:P80">
      <formula1>$AL$8:$AL$9</formula1>
    </dataValidation>
  </dataValidations>
  <hyperlinks>
    <hyperlink ref="AD38" r:id="rId1"/>
    <hyperlink ref="AD39" r:id="rId2"/>
    <hyperlink ref="AD47" r:id="rId3"/>
    <hyperlink ref="AD55" r:id="rId4"/>
    <hyperlink ref="AD57" r:id="rId5"/>
    <hyperlink ref="AD58" r:id="rId6"/>
    <hyperlink ref="AD59" r:id="rId7"/>
    <hyperlink ref="AD60" r:id="rId8"/>
    <hyperlink ref="AD78" r:id="rId9"/>
    <hyperlink ref="AD80" r:id="rId10"/>
    <hyperlink ref="AD81" r:id="rId11"/>
    <hyperlink ref="AD82" r:id="rId12"/>
    <hyperlink ref="AD83" r:id="rId13"/>
    <hyperlink ref="AD84" r:id="rId14"/>
  </hyperlinks>
  <pageMargins left="0.7" right="0.7" top="0.75" bottom="0.75" header="0.3" footer="0.3"/>
  <drawing r:id="rId15"/>
  <legacy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2.625" defaultRowHeight="15" customHeight="1" x14ac:dyDescent="0.2"/>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17" width="9.375" customWidth="1"/>
  </cols>
  <sheetData>
    <row r="1" spans="1:17" ht="15.75" x14ac:dyDescent="0.2">
      <c r="A1" s="301" t="s">
        <v>783</v>
      </c>
      <c r="B1" s="225"/>
      <c r="C1" s="302" t="s">
        <v>784</v>
      </c>
      <c r="D1" s="303"/>
      <c r="E1" s="303"/>
      <c r="F1" s="303"/>
      <c r="G1" s="303"/>
      <c r="H1" s="197"/>
      <c r="I1" s="304" t="s">
        <v>785</v>
      </c>
      <c r="J1" s="244"/>
      <c r="K1" s="244"/>
      <c r="L1" s="244"/>
      <c r="M1" s="244"/>
      <c r="N1" s="244"/>
      <c r="O1" s="244"/>
      <c r="P1" s="247"/>
      <c r="Q1" s="305"/>
    </row>
    <row r="2" spans="1:17" ht="72" customHeight="1" x14ac:dyDescent="0.2">
      <c r="A2" s="198" t="s">
        <v>786</v>
      </c>
      <c r="B2" s="199">
        <v>5</v>
      </c>
      <c r="C2" s="200" t="s">
        <v>787</v>
      </c>
      <c r="D2" s="200" t="s">
        <v>787</v>
      </c>
      <c r="E2" s="201" t="s">
        <v>788</v>
      </c>
      <c r="F2" s="201" t="s">
        <v>788</v>
      </c>
      <c r="G2" s="201" t="s">
        <v>788</v>
      </c>
      <c r="I2" s="202" t="s">
        <v>789</v>
      </c>
      <c r="J2" s="203" t="s">
        <v>790</v>
      </c>
      <c r="K2" s="204" t="s">
        <v>791</v>
      </c>
      <c r="L2" s="205" t="s">
        <v>792</v>
      </c>
      <c r="M2" s="205" t="s">
        <v>793</v>
      </c>
      <c r="N2" s="205" t="s">
        <v>794</v>
      </c>
      <c r="O2" s="205" t="s">
        <v>795</v>
      </c>
      <c r="P2" s="206" t="s">
        <v>796</v>
      </c>
      <c r="Q2" s="294"/>
    </row>
    <row r="3" spans="1:17" ht="72" customHeight="1" x14ac:dyDescent="0.2">
      <c r="A3" s="198" t="s">
        <v>435</v>
      </c>
      <c r="B3" s="199">
        <v>4</v>
      </c>
      <c r="C3" s="207" t="s">
        <v>797</v>
      </c>
      <c r="D3" s="200" t="s">
        <v>787</v>
      </c>
      <c r="E3" s="200" t="s">
        <v>787</v>
      </c>
      <c r="F3" s="201" t="s">
        <v>788</v>
      </c>
      <c r="G3" s="201" t="s">
        <v>788</v>
      </c>
      <c r="I3" s="208" t="s">
        <v>798</v>
      </c>
      <c r="J3" s="187" t="s">
        <v>799</v>
      </c>
      <c r="K3" s="187" t="s">
        <v>800</v>
      </c>
      <c r="L3" s="209" t="s">
        <v>801</v>
      </c>
      <c r="M3" s="209"/>
      <c r="N3" s="209" t="s">
        <v>801</v>
      </c>
      <c r="O3" s="209"/>
      <c r="P3" s="210" t="s">
        <v>802</v>
      </c>
      <c r="Q3" s="294"/>
    </row>
    <row r="4" spans="1:17" ht="72" customHeight="1" x14ac:dyDescent="0.2">
      <c r="A4" s="198" t="s">
        <v>448</v>
      </c>
      <c r="B4" s="199">
        <v>3</v>
      </c>
      <c r="C4" s="211" t="s">
        <v>803</v>
      </c>
      <c r="D4" s="207" t="s">
        <v>797</v>
      </c>
      <c r="E4" s="200" t="s">
        <v>787</v>
      </c>
      <c r="F4" s="201" t="s">
        <v>788</v>
      </c>
      <c r="G4" s="201" t="s">
        <v>788</v>
      </c>
      <c r="I4" s="212" t="s">
        <v>804</v>
      </c>
      <c r="J4" s="187" t="s">
        <v>805</v>
      </c>
      <c r="K4" s="187" t="s">
        <v>806</v>
      </c>
      <c r="L4" s="213" t="s">
        <v>801</v>
      </c>
      <c r="M4" s="213" t="s">
        <v>801</v>
      </c>
      <c r="N4" s="213" t="s">
        <v>801</v>
      </c>
      <c r="O4" s="213"/>
      <c r="P4" s="210" t="s">
        <v>807</v>
      </c>
      <c r="Q4" s="294"/>
    </row>
    <row r="5" spans="1:17" ht="72" customHeight="1" x14ac:dyDescent="0.2">
      <c r="A5" s="198" t="s">
        <v>808</v>
      </c>
      <c r="B5" s="199">
        <v>2</v>
      </c>
      <c r="C5" s="211" t="s">
        <v>803</v>
      </c>
      <c r="D5" s="211" t="s">
        <v>803</v>
      </c>
      <c r="E5" s="207" t="s">
        <v>797</v>
      </c>
      <c r="F5" s="200" t="s">
        <v>787</v>
      </c>
      <c r="G5" s="200" t="s">
        <v>787</v>
      </c>
      <c r="I5" s="214" t="s">
        <v>809</v>
      </c>
      <c r="J5" s="187" t="s">
        <v>810</v>
      </c>
      <c r="K5" s="187" t="s">
        <v>811</v>
      </c>
      <c r="L5" s="215"/>
      <c r="M5" s="215" t="s">
        <v>801</v>
      </c>
      <c r="N5" s="215"/>
      <c r="O5" s="215"/>
      <c r="P5" s="210" t="s">
        <v>812</v>
      </c>
      <c r="Q5" s="294"/>
    </row>
    <row r="6" spans="1:17" ht="72" customHeight="1" x14ac:dyDescent="0.2">
      <c r="A6" s="198" t="s">
        <v>813</v>
      </c>
      <c r="B6" s="199">
        <v>1</v>
      </c>
      <c r="C6" s="211" t="s">
        <v>803</v>
      </c>
      <c r="D6" s="211" t="s">
        <v>803</v>
      </c>
      <c r="E6" s="211" t="s">
        <v>803</v>
      </c>
      <c r="F6" s="207" t="s">
        <v>797</v>
      </c>
      <c r="G6" s="200" t="s">
        <v>787</v>
      </c>
      <c r="I6" s="216" t="s">
        <v>814</v>
      </c>
      <c r="J6" s="217" t="s">
        <v>815</v>
      </c>
      <c r="K6" s="217" t="s">
        <v>816</v>
      </c>
      <c r="L6" s="218"/>
      <c r="M6" s="218"/>
      <c r="N6" s="218"/>
      <c r="O6" s="218" t="s">
        <v>801</v>
      </c>
      <c r="P6" s="219" t="s">
        <v>817</v>
      </c>
      <c r="Q6" s="294"/>
    </row>
    <row r="7" spans="1:17" x14ac:dyDescent="0.2">
      <c r="A7" s="306"/>
      <c r="B7" s="225"/>
      <c r="C7" s="199">
        <v>1</v>
      </c>
      <c r="D7" s="199">
        <v>2</v>
      </c>
      <c r="E7" s="199">
        <v>3</v>
      </c>
      <c r="F7" s="199">
        <v>4</v>
      </c>
      <c r="G7" s="199">
        <v>5</v>
      </c>
      <c r="H7" s="283" t="s">
        <v>818</v>
      </c>
      <c r="I7" s="225"/>
      <c r="J7" s="225"/>
      <c r="K7" s="225"/>
      <c r="L7" s="225"/>
      <c r="M7" s="225"/>
      <c r="N7" s="225"/>
      <c r="O7" s="225"/>
      <c r="P7" s="225"/>
      <c r="Q7" s="225"/>
    </row>
    <row r="8" spans="1:17" x14ac:dyDescent="0.2">
      <c r="A8" s="225"/>
      <c r="B8" s="225"/>
      <c r="C8" s="220" t="s">
        <v>625</v>
      </c>
      <c r="D8" s="220" t="s">
        <v>525</v>
      </c>
      <c r="E8" s="220" t="s">
        <v>436</v>
      </c>
      <c r="F8" s="220" t="s">
        <v>472</v>
      </c>
      <c r="G8" s="220" t="s">
        <v>552</v>
      </c>
      <c r="H8" s="225"/>
      <c r="I8" s="225"/>
      <c r="J8" s="225"/>
      <c r="K8" s="225"/>
      <c r="L8" s="225"/>
      <c r="M8" s="225"/>
      <c r="N8" s="225"/>
      <c r="O8" s="225"/>
      <c r="P8" s="225"/>
      <c r="Q8" s="225"/>
    </row>
    <row r="9" spans="1:17" ht="14.25" x14ac:dyDescent="0.2">
      <c r="A9" s="225"/>
      <c r="B9" s="225"/>
      <c r="C9" s="253" t="s">
        <v>819</v>
      </c>
      <c r="D9" s="225"/>
      <c r="E9" s="225"/>
      <c r="F9" s="225"/>
      <c r="G9" s="225"/>
      <c r="H9" s="225"/>
      <c r="I9" s="225"/>
      <c r="J9" s="225"/>
      <c r="K9" s="225"/>
      <c r="L9" s="225"/>
      <c r="M9" s="225"/>
      <c r="N9" s="225"/>
      <c r="O9" s="225"/>
      <c r="P9" s="225"/>
      <c r="Q9" s="225"/>
    </row>
    <row r="10" spans="1:17" ht="15" customHeight="1" x14ac:dyDescent="0.2">
      <c r="A10" s="225"/>
      <c r="B10" s="225"/>
      <c r="C10" s="225"/>
      <c r="D10" s="225"/>
      <c r="E10" s="225"/>
      <c r="F10" s="225"/>
      <c r="G10" s="225"/>
      <c r="H10" s="225"/>
      <c r="I10" s="225"/>
      <c r="J10" s="225"/>
      <c r="K10" s="225"/>
      <c r="L10" s="225"/>
      <c r="M10" s="225"/>
      <c r="N10" s="225"/>
      <c r="O10" s="225"/>
      <c r="P10" s="225"/>
      <c r="Q10" s="225"/>
    </row>
    <row r="11" spans="1:17" ht="15" customHeight="1" x14ac:dyDescent="0.2">
      <c r="A11" s="225"/>
      <c r="B11" s="225"/>
      <c r="C11" s="225"/>
      <c r="D11" s="225"/>
      <c r="E11" s="225"/>
      <c r="F11" s="225"/>
      <c r="G11" s="225"/>
      <c r="H11" s="225"/>
      <c r="I11" s="225"/>
      <c r="J11" s="225"/>
      <c r="K11" s="225"/>
      <c r="L11" s="225"/>
      <c r="M11" s="225"/>
      <c r="N11" s="225"/>
      <c r="O11" s="225"/>
      <c r="P11" s="225"/>
      <c r="Q11" s="225"/>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baseColWidth="10" defaultColWidth="12.625" defaultRowHeight="15" customHeight="1" x14ac:dyDescent="0.2"/>
  <cols>
    <col min="1" max="1" width="9.375" customWidth="1"/>
    <col min="2" max="2" width="66.375" customWidth="1"/>
    <col min="3" max="3" width="36.75" customWidth="1"/>
    <col min="4" max="4" width="8.125" customWidth="1"/>
    <col min="5" max="6" width="9.375" customWidth="1"/>
  </cols>
  <sheetData>
    <row r="1" spans="1:4" ht="24.75" customHeight="1" x14ac:dyDescent="0.2">
      <c r="A1" s="236" t="s">
        <v>17</v>
      </c>
      <c r="B1" s="237"/>
      <c r="C1" s="237"/>
      <c r="D1" s="237"/>
    </row>
    <row r="2" spans="1:4" ht="14.25" x14ac:dyDescent="0.2">
      <c r="A2" s="19" t="s">
        <v>18</v>
      </c>
      <c r="B2" s="20" t="s">
        <v>19</v>
      </c>
      <c r="C2" s="20" t="s">
        <v>20</v>
      </c>
      <c r="D2" s="21" t="s">
        <v>21</v>
      </c>
    </row>
    <row r="3" spans="1:4" ht="60" customHeight="1" x14ac:dyDescent="0.2">
      <c r="A3" s="22">
        <v>44042</v>
      </c>
      <c r="B3" s="23" t="s">
        <v>22</v>
      </c>
      <c r="C3" s="24" t="s">
        <v>23</v>
      </c>
      <c r="D3" s="25">
        <v>2</v>
      </c>
    </row>
    <row r="4" spans="1:4" ht="30" x14ac:dyDescent="0.2">
      <c r="A4" s="22">
        <v>44042</v>
      </c>
      <c r="B4" s="23" t="s">
        <v>24</v>
      </c>
      <c r="C4" s="24" t="s">
        <v>23</v>
      </c>
      <c r="D4" s="25">
        <v>2</v>
      </c>
    </row>
    <row r="5" spans="1:4" x14ac:dyDescent="0.2">
      <c r="A5" s="22">
        <v>44042</v>
      </c>
      <c r="B5" s="23" t="s">
        <v>25</v>
      </c>
      <c r="C5" s="24" t="s">
        <v>23</v>
      </c>
      <c r="D5" s="25">
        <v>2</v>
      </c>
    </row>
    <row r="6" spans="1:4" ht="30" x14ac:dyDescent="0.2">
      <c r="A6" s="22">
        <v>44042</v>
      </c>
      <c r="B6" s="23" t="s">
        <v>26</v>
      </c>
      <c r="C6" s="24" t="s">
        <v>23</v>
      </c>
      <c r="D6" s="25">
        <v>2</v>
      </c>
    </row>
    <row r="7" spans="1:4" x14ac:dyDescent="0.2">
      <c r="A7" s="22">
        <v>44042</v>
      </c>
      <c r="B7" s="23" t="s">
        <v>27</v>
      </c>
      <c r="C7" s="24" t="s">
        <v>23</v>
      </c>
      <c r="D7" s="25">
        <v>2</v>
      </c>
    </row>
    <row r="8" spans="1:4" ht="45" x14ac:dyDescent="0.2">
      <c r="A8" s="22">
        <v>44042</v>
      </c>
      <c r="B8" s="23" t="s">
        <v>28</v>
      </c>
      <c r="C8" s="24" t="s">
        <v>23</v>
      </c>
      <c r="D8" s="25">
        <v>2</v>
      </c>
    </row>
    <row r="9" spans="1:4" ht="30" x14ac:dyDescent="0.2">
      <c r="A9" s="22">
        <v>44042</v>
      </c>
      <c r="B9" s="23" t="s">
        <v>29</v>
      </c>
      <c r="C9" s="24" t="s">
        <v>23</v>
      </c>
      <c r="D9" s="25">
        <v>2</v>
      </c>
    </row>
    <row r="10" spans="1:4" ht="45" x14ac:dyDescent="0.2">
      <c r="A10" s="22">
        <v>44042</v>
      </c>
      <c r="B10" s="23" t="s">
        <v>30</v>
      </c>
      <c r="C10" s="24" t="s">
        <v>23</v>
      </c>
      <c r="D10" s="25">
        <v>2</v>
      </c>
    </row>
    <row r="11" spans="1:4" ht="45" x14ac:dyDescent="0.2">
      <c r="A11" s="22">
        <v>44042</v>
      </c>
      <c r="B11" s="23" t="s">
        <v>31</v>
      </c>
      <c r="C11" s="24" t="s">
        <v>23</v>
      </c>
      <c r="D11" s="25">
        <v>2</v>
      </c>
    </row>
    <row r="12" spans="1:4" ht="45" x14ac:dyDescent="0.2">
      <c r="A12" s="22">
        <v>44042</v>
      </c>
      <c r="B12" s="23" t="s">
        <v>32</v>
      </c>
      <c r="C12" s="24" t="s">
        <v>23</v>
      </c>
      <c r="D12" s="25">
        <v>2</v>
      </c>
    </row>
    <row r="13" spans="1:4" ht="47.25" customHeight="1" x14ac:dyDescent="0.2">
      <c r="A13" s="22">
        <v>44042</v>
      </c>
      <c r="B13" s="23" t="s">
        <v>33</v>
      </c>
      <c r="C13" s="24" t="s">
        <v>23</v>
      </c>
      <c r="D13" s="25">
        <v>2</v>
      </c>
    </row>
    <row r="14" spans="1:4" ht="30" x14ac:dyDescent="0.2">
      <c r="A14" s="22">
        <v>44042</v>
      </c>
      <c r="B14" s="23" t="s">
        <v>34</v>
      </c>
      <c r="C14" s="24" t="s">
        <v>23</v>
      </c>
      <c r="D14" s="25">
        <v>2</v>
      </c>
    </row>
    <row r="15" spans="1:4" x14ac:dyDescent="0.2">
      <c r="A15" s="22">
        <v>44042</v>
      </c>
      <c r="B15" s="23" t="s">
        <v>35</v>
      </c>
      <c r="C15" s="24" t="s">
        <v>23</v>
      </c>
      <c r="D15" s="25">
        <v>2</v>
      </c>
    </row>
    <row r="16" spans="1:4" ht="105" x14ac:dyDescent="0.2">
      <c r="A16" s="22">
        <v>44092</v>
      </c>
      <c r="B16" s="23" t="s">
        <v>36</v>
      </c>
      <c r="C16" s="24" t="s">
        <v>23</v>
      </c>
      <c r="D16" s="25">
        <v>3</v>
      </c>
    </row>
    <row r="17" spans="1:4" ht="30" x14ac:dyDescent="0.2">
      <c r="A17" s="22">
        <v>44092</v>
      </c>
      <c r="B17" s="23" t="s">
        <v>37</v>
      </c>
      <c r="C17" s="24" t="s">
        <v>23</v>
      </c>
      <c r="D17" s="25">
        <v>3</v>
      </c>
    </row>
    <row r="18" spans="1:4" ht="66.75" customHeight="1" x14ac:dyDescent="0.2">
      <c r="A18" s="26">
        <v>44092</v>
      </c>
      <c r="B18" s="27" t="s">
        <v>38</v>
      </c>
      <c r="C18" s="28" t="s">
        <v>23</v>
      </c>
      <c r="D18" s="29">
        <v>3</v>
      </c>
    </row>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D1"/>
  </mergeCells>
  <pageMargins left="0" right="0" top="0" bottom="0" header="0" footer="0"/>
  <pageSetup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pane ySplit="6" topLeftCell="A7" activePane="bottomLeft" state="frozen"/>
      <selection pane="bottomLeft" activeCell="B8" sqref="B8"/>
    </sheetView>
  </sheetViews>
  <sheetFormatPr baseColWidth="10" defaultColWidth="12.625" defaultRowHeight="15" customHeight="1" x14ac:dyDescent="0.2"/>
  <cols>
    <col min="1" max="5" width="26.875" customWidth="1"/>
    <col min="6" max="6" width="9.375" customWidth="1"/>
  </cols>
  <sheetData>
    <row r="1" spans="1:5" x14ac:dyDescent="0.2">
      <c r="A1" s="224" t="s">
        <v>0</v>
      </c>
      <c r="B1" s="225"/>
      <c r="C1" s="225"/>
      <c r="D1" s="225"/>
      <c r="E1" s="225"/>
    </row>
    <row r="2" spans="1:5" x14ac:dyDescent="0.2">
      <c r="A2" s="224" t="s">
        <v>39</v>
      </c>
      <c r="B2" s="225"/>
      <c r="C2" s="225"/>
      <c r="D2" s="225"/>
      <c r="E2" s="225"/>
    </row>
    <row r="3" spans="1:5" x14ac:dyDescent="0.2">
      <c r="A3" s="224" t="s">
        <v>2</v>
      </c>
      <c r="B3" s="225"/>
      <c r="C3" s="225"/>
      <c r="D3" s="225"/>
      <c r="E3" s="225"/>
    </row>
    <row r="4" spans="1:5" x14ac:dyDescent="0.2">
      <c r="A4" s="224" t="s">
        <v>3</v>
      </c>
      <c r="B4" s="225"/>
      <c r="C4" s="225"/>
      <c r="D4" s="225"/>
      <c r="E4" s="225"/>
    </row>
    <row r="6" spans="1:5" ht="14.25" x14ac:dyDescent="0.2">
      <c r="A6" s="240" t="s">
        <v>40</v>
      </c>
      <c r="B6" s="241"/>
      <c r="C6" s="241"/>
      <c r="D6" s="241"/>
      <c r="E6" s="242"/>
    </row>
    <row r="7" spans="1:5" x14ac:dyDescent="0.25">
      <c r="A7" s="30"/>
      <c r="B7" s="1"/>
      <c r="C7" s="1"/>
      <c r="D7" s="1"/>
      <c r="E7" s="11"/>
    </row>
    <row r="8" spans="1:5" ht="105.75" customHeight="1" x14ac:dyDescent="0.2">
      <c r="A8" s="238" t="s">
        <v>41</v>
      </c>
      <c r="B8" s="225"/>
      <c r="C8" s="225"/>
      <c r="D8" s="225"/>
      <c r="E8" s="226"/>
    </row>
    <row r="9" spans="1:5" x14ac:dyDescent="0.25">
      <c r="A9" s="30"/>
      <c r="B9" s="1"/>
      <c r="C9" s="1"/>
      <c r="D9" s="1"/>
      <c r="E9" s="11"/>
    </row>
    <row r="10" spans="1:5" ht="14.25" x14ac:dyDescent="0.2">
      <c r="A10" s="238" t="s">
        <v>42</v>
      </c>
      <c r="B10" s="225"/>
      <c r="C10" s="225"/>
      <c r="D10" s="225"/>
      <c r="E10" s="226"/>
    </row>
    <row r="11" spans="1:5" x14ac:dyDescent="0.2">
      <c r="A11" s="31"/>
      <c r="B11" s="32"/>
      <c r="C11" s="32"/>
      <c r="D11" s="32"/>
      <c r="E11" s="33"/>
    </row>
    <row r="12" spans="1:5" ht="14.25" x14ac:dyDescent="0.2">
      <c r="A12" s="238" t="s">
        <v>43</v>
      </c>
      <c r="B12" s="225"/>
      <c r="C12" s="225"/>
      <c r="D12" s="225"/>
      <c r="E12" s="226"/>
    </row>
    <row r="13" spans="1:5" x14ac:dyDescent="0.2">
      <c r="A13" s="34" t="s">
        <v>44</v>
      </c>
      <c r="B13" s="32"/>
      <c r="C13" s="32"/>
      <c r="D13" s="32"/>
      <c r="E13" s="33"/>
    </row>
    <row r="14" spans="1:5" x14ac:dyDescent="0.2">
      <c r="A14" s="34" t="s">
        <v>45</v>
      </c>
      <c r="B14" s="32"/>
      <c r="C14" s="32"/>
      <c r="D14" s="32"/>
      <c r="E14" s="33"/>
    </row>
    <row r="15" spans="1:5" x14ac:dyDescent="0.2">
      <c r="A15" s="34" t="s">
        <v>46</v>
      </c>
      <c r="B15" s="32"/>
      <c r="C15" s="32"/>
      <c r="D15" s="32"/>
      <c r="E15" s="33"/>
    </row>
    <row r="16" spans="1:5" x14ac:dyDescent="0.2">
      <c r="A16" s="34" t="s">
        <v>47</v>
      </c>
      <c r="B16" s="32"/>
      <c r="C16" s="32"/>
      <c r="D16" s="32"/>
      <c r="E16" s="33"/>
    </row>
    <row r="17" spans="1:5" x14ac:dyDescent="0.2">
      <c r="A17" s="34" t="s">
        <v>48</v>
      </c>
      <c r="B17" s="32"/>
      <c r="C17" s="32"/>
      <c r="D17" s="32"/>
      <c r="E17" s="33"/>
    </row>
    <row r="18" spans="1:5" x14ac:dyDescent="0.2">
      <c r="A18" s="34" t="s">
        <v>49</v>
      </c>
      <c r="B18" s="32"/>
      <c r="C18" s="32"/>
      <c r="D18" s="32"/>
      <c r="E18" s="33"/>
    </row>
    <row r="19" spans="1:5" x14ac:dyDescent="0.2">
      <c r="A19" s="239" t="s">
        <v>50</v>
      </c>
      <c r="B19" s="225"/>
      <c r="C19" s="225"/>
      <c r="D19" s="225"/>
      <c r="E19" s="226"/>
    </row>
    <row r="20" spans="1:5" x14ac:dyDescent="0.2">
      <c r="A20" s="238"/>
      <c r="B20" s="225"/>
      <c r="C20" s="225"/>
      <c r="D20" s="225"/>
      <c r="E20" s="226"/>
    </row>
    <row r="21" spans="1:5" ht="15.75" customHeight="1" x14ac:dyDescent="0.25">
      <c r="A21" s="35"/>
      <c r="B21" s="18"/>
      <c r="C21" s="18"/>
      <c r="D21" s="18"/>
      <c r="E21" s="36"/>
    </row>
    <row r="22" spans="1:5" ht="15.75" customHeight="1" x14ac:dyDescent="0.2"/>
    <row r="23" spans="1:5" ht="15.75" customHeight="1" x14ac:dyDescent="0.2"/>
    <row r="24" spans="1:5" ht="15.75" customHeight="1" x14ac:dyDescent="0.2"/>
    <row r="25" spans="1:5" ht="15.75" customHeight="1" x14ac:dyDescent="0.2"/>
    <row r="26" spans="1:5" ht="15.75" customHeight="1" x14ac:dyDescent="0.2"/>
    <row r="27" spans="1:5" ht="15.75" customHeight="1" x14ac:dyDescent="0.2"/>
    <row r="28" spans="1:5" ht="15.75" customHeight="1" x14ac:dyDescent="0.2"/>
    <row r="29" spans="1:5" ht="15.75" customHeight="1" x14ac:dyDescent="0.2"/>
    <row r="30" spans="1:5" ht="15.75" customHeight="1" x14ac:dyDescent="0.2"/>
    <row r="31" spans="1:5" ht="15.75" customHeight="1" x14ac:dyDescent="0.2"/>
    <row r="32" spans="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A12:E12"/>
    <mergeCell ref="A19:E19"/>
    <mergeCell ref="A20:E20"/>
    <mergeCell ref="A1:E1"/>
    <mergeCell ref="A2:E2"/>
    <mergeCell ref="A3:E3"/>
    <mergeCell ref="A4:E4"/>
    <mergeCell ref="A6:E6"/>
    <mergeCell ref="A8:E8"/>
    <mergeCell ref="A10:E10"/>
  </mergeCells>
  <pageMargins left="0" right="0" top="0" bottom="0" header="0" footer="0"/>
  <pageSetup scale="7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2.625" defaultRowHeight="15" customHeight="1" x14ac:dyDescent="0.2"/>
  <cols>
    <col min="1" max="1" width="30.375" customWidth="1"/>
    <col min="2" max="2" width="5.875" customWidth="1"/>
    <col min="3" max="4" width="29.5" customWidth="1"/>
    <col min="5" max="5" width="26.25" customWidth="1"/>
    <col min="6" max="6" width="30.125" customWidth="1"/>
    <col min="7" max="7" width="56.125" customWidth="1"/>
    <col min="8" max="8" width="68" customWidth="1"/>
  </cols>
  <sheetData>
    <row r="1" spans="1:8" x14ac:dyDescent="0.2">
      <c r="A1" s="224" t="s">
        <v>0</v>
      </c>
      <c r="B1" s="225"/>
      <c r="C1" s="225"/>
      <c r="D1" s="225"/>
      <c r="E1" s="225"/>
      <c r="F1" s="225"/>
      <c r="G1" s="37"/>
    </row>
    <row r="2" spans="1:8" x14ac:dyDescent="0.2">
      <c r="A2" s="224" t="s">
        <v>39</v>
      </c>
      <c r="B2" s="225"/>
      <c r="C2" s="225"/>
      <c r="D2" s="225"/>
      <c r="E2" s="225"/>
      <c r="F2" s="225"/>
      <c r="G2" s="37"/>
    </row>
    <row r="3" spans="1:8" x14ac:dyDescent="0.2">
      <c r="A3" s="224" t="s">
        <v>2</v>
      </c>
      <c r="B3" s="225"/>
      <c r="C3" s="225"/>
      <c r="D3" s="225"/>
      <c r="E3" s="225"/>
      <c r="F3" s="225"/>
      <c r="G3" s="37"/>
    </row>
    <row r="4" spans="1:8" x14ac:dyDescent="0.2">
      <c r="A4" s="224" t="s">
        <v>3</v>
      </c>
      <c r="B4" s="225"/>
      <c r="C4" s="225"/>
      <c r="D4" s="225"/>
      <c r="E4" s="225"/>
      <c r="F4" s="225"/>
      <c r="G4" s="37"/>
    </row>
    <row r="5" spans="1:8" ht="14.25" x14ac:dyDescent="0.2">
      <c r="A5" s="38"/>
      <c r="B5" s="38"/>
      <c r="C5" s="38"/>
      <c r="D5" s="38"/>
      <c r="E5" s="38"/>
      <c r="F5" s="38"/>
      <c r="G5" s="37"/>
    </row>
    <row r="6" spans="1:8" x14ac:dyDescent="0.25">
      <c r="A6" s="243" t="s">
        <v>51</v>
      </c>
      <c r="B6" s="244"/>
      <c r="C6" s="244"/>
      <c r="D6" s="244"/>
      <c r="E6" s="244"/>
      <c r="F6" s="245"/>
      <c r="G6" s="246" t="s">
        <v>52</v>
      </c>
      <c r="H6" s="247"/>
    </row>
    <row r="7" spans="1:8" x14ac:dyDescent="0.25">
      <c r="A7" s="39" t="s">
        <v>53</v>
      </c>
      <c r="B7" s="248" t="s">
        <v>54</v>
      </c>
      <c r="C7" s="249"/>
      <c r="D7" s="40" t="s">
        <v>55</v>
      </c>
      <c r="E7" s="41" t="s">
        <v>56</v>
      </c>
      <c r="F7" s="42" t="s">
        <v>57</v>
      </c>
      <c r="G7" s="43" t="s">
        <v>58</v>
      </c>
      <c r="H7" s="44" t="s">
        <v>59</v>
      </c>
    </row>
    <row r="8" spans="1:8" ht="259.5" customHeight="1" x14ac:dyDescent="0.2">
      <c r="A8" s="45" t="s">
        <v>60</v>
      </c>
      <c r="B8" s="40" t="s">
        <v>61</v>
      </c>
      <c r="C8" s="46" t="s">
        <v>62</v>
      </c>
      <c r="D8" s="47" t="s">
        <v>63</v>
      </c>
      <c r="E8" s="46" t="s">
        <v>64</v>
      </c>
      <c r="F8" s="48" t="s">
        <v>65</v>
      </c>
      <c r="G8" s="49" t="s">
        <v>66</v>
      </c>
      <c r="H8" s="50" t="s">
        <v>67</v>
      </c>
    </row>
    <row r="9" spans="1:8" ht="258.75" customHeight="1" x14ac:dyDescent="0.2">
      <c r="A9" s="45" t="s">
        <v>68</v>
      </c>
      <c r="B9" s="51" t="s">
        <v>69</v>
      </c>
      <c r="C9" s="52" t="s">
        <v>70</v>
      </c>
      <c r="D9" s="53" t="s">
        <v>71</v>
      </c>
      <c r="E9" s="52" t="s">
        <v>72</v>
      </c>
      <c r="F9" s="54" t="s">
        <v>73</v>
      </c>
      <c r="G9" s="49" t="s">
        <v>74</v>
      </c>
      <c r="H9" s="55" t="s">
        <v>75</v>
      </c>
    </row>
    <row r="10" spans="1:8" ht="127.5" x14ac:dyDescent="0.2">
      <c r="A10" s="250" t="s">
        <v>76</v>
      </c>
      <c r="B10" s="40" t="s">
        <v>77</v>
      </c>
      <c r="C10" s="46" t="s">
        <v>78</v>
      </c>
      <c r="D10" s="47" t="s">
        <v>79</v>
      </c>
      <c r="E10" s="46" t="s">
        <v>80</v>
      </c>
      <c r="F10" s="48">
        <v>43861</v>
      </c>
      <c r="G10" s="56" t="s">
        <v>81</v>
      </c>
      <c r="H10" s="57" t="s">
        <v>82</v>
      </c>
    </row>
    <row r="11" spans="1:8" ht="65.25" customHeight="1" x14ac:dyDescent="0.2">
      <c r="A11" s="251"/>
      <c r="B11" s="58" t="s">
        <v>83</v>
      </c>
      <c r="C11" s="46" t="s">
        <v>84</v>
      </c>
      <c r="D11" s="47" t="s">
        <v>85</v>
      </c>
      <c r="E11" s="46" t="s">
        <v>72</v>
      </c>
      <c r="F11" s="48" t="s">
        <v>86</v>
      </c>
      <c r="G11" s="56" t="s">
        <v>87</v>
      </c>
      <c r="H11" s="59" t="s">
        <v>88</v>
      </c>
    </row>
    <row r="12" spans="1:8" ht="99" customHeight="1" x14ac:dyDescent="0.2">
      <c r="A12" s="45" t="s">
        <v>89</v>
      </c>
      <c r="B12" s="51" t="s">
        <v>90</v>
      </c>
      <c r="C12" s="52" t="s">
        <v>91</v>
      </c>
      <c r="D12" s="53" t="s">
        <v>92</v>
      </c>
      <c r="E12" s="52" t="s">
        <v>93</v>
      </c>
      <c r="F12" s="60" t="s">
        <v>94</v>
      </c>
      <c r="G12" s="56" t="s">
        <v>95</v>
      </c>
      <c r="H12" s="57" t="s">
        <v>96</v>
      </c>
    </row>
    <row r="13" spans="1:8" ht="57.75" customHeight="1" x14ac:dyDescent="0.2">
      <c r="A13" s="61" t="s">
        <v>97</v>
      </c>
      <c r="B13" s="62" t="s">
        <v>98</v>
      </c>
      <c r="C13" s="63" t="s">
        <v>99</v>
      </c>
      <c r="D13" s="64" t="s">
        <v>100</v>
      </c>
      <c r="E13" s="63" t="s">
        <v>101</v>
      </c>
      <c r="F13" s="65" t="s">
        <v>102</v>
      </c>
      <c r="G13" s="66"/>
      <c r="H13" s="67"/>
    </row>
    <row r="14" spans="1:8" ht="14.25" x14ac:dyDescent="0.2">
      <c r="G14" s="37"/>
    </row>
    <row r="15" spans="1:8" ht="14.25" x14ac:dyDescent="0.2">
      <c r="G15" s="37"/>
    </row>
    <row r="16" spans="1:8" ht="14.25" x14ac:dyDescent="0.2">
      <c r="G16" s="37"/>
    </row>
    <row r="17" spans="7:7" ht="14.25" x14ac:dyDescent="0.2">
      <c r="G17" s="37"/>
    </row>
    <row r="18" spans="7:7" ht="14.25" x14ac:dyDescent="0.2">
      <c r="G18" s="37"/>
    </row>
    <row r="19" spans="7:7" ht="14.25" x14ac:dyDescent="0.2">
      <c r="G19" s="37"/>
    </row>
    <row r="20" spans="7:7" ht="14.25" x14ac:dyDescent="0.2">
      <c r="G20" s="37"/>
    </row>
    <row r="21" spans="7:7" ht="15.75" customHeight="1" x14ac:dyDescent="0.2">
      <c r="G21" s="37"/>
    </row>
    <row r="22" spans="7:7" ht="15.75" customHeight="1" x14ac:dyDescent="0.2">
      <c r="G22" s="37"/>
    </row>
    <row r="23" spans="7:7" ht="15.75" customHeight="1" x14ac:dyDescent="0.2">
      <c r="G23" s="37"/>
    </row>
    <row r="24" spans="7:7" ht="15.75" customHeight="1" x14ac:dyDescent="0.2">
      <c r="G24" s="37"/>
    </row>
    <row r="25" spans="7:7" ht="15.75" customHeight="1" x14ac:dyDescent="0.2">
      <c r="G25" s="37"/>
    </row>
    <row r="26" spans="7:7" ht="15.75" customHeight="1" x14ac:dyDescent="0.2">
      <c r="G26" s="37"/>
    </row>
    <row r="27" spans="7:7" ht="15.75" customHeight="1" x14ac:dyDescent="0.2">
      <c r="G27" s="37"/>
    </row>
    <row r="28" spans="7:7" ht="15.75" customHeight="1" x14ac:dyDescent="0.2">
      <c r="G28" s="37"/>
    </row>
    <row r="29" spans="7:7" ht="15.75" customHeight="1" x14ac:dyDescent="0.2">
      <c r="G29" s="37"/>
    </row>
    <row r="30" spans="7:7" ht="15.75" customHeight="1" x14ac:dyDescent="0.2">
      <c r="G30" s="37"/>
    </row>
    <row r="31" spans="7:7" ht="15.75" customHeight="1" x14ac:dyDescent="0.2">
      <c r="G31" s="37"/>
    </row>
    <row r="32" spans="7:7" ht="15.75" customHeight="1" x14ac:dyDescent="0.2">
      <c r="G32" s="37"/>
    </row>
    <row r="33" spans="7:7" ht="15.75" customHeight="1" x14ac:dyDescent="0.2">
      <c r="G33" s="37"/>
    </row>
    <row r="34" spans="7:7" ht="15.75" customHeight="1" x14ac:dyDescent="0.2">
      <c r="G34" s="37"/>
    </row>
    <row r="35" spans="7:7" ht="15.75" customHeight="1" x14ac:dyDescent="0.2">
      <c r="G35" s="37"/>
    </row>
    <row r="36" spans="7:7" ht="15.75" customHeight="1" x14ac:dyDescent="0.2">
      <c r="G36" s="37"/>
    </row>
    <row r="37" spans="7:7" ht="15.75" customHeight="1" x14ac:dyDescent="0.2">
      <c r="G37" s="37"/>
    </row>
    <row r="38" spans="7:7" ht="15.75" customHeight="1" x14ac:dyDescent="0.2">
      <c r="G38" s="37"/>
    </row>
    <row r="39" spans="7:7" ht="15.75" customHeight="1" x14ac:dyDescent="0.2">
      <c r="G39" s="37"/>
    </row>
    <row r="40" spans="7:7" ht="15.75" customHeight="1" x14ac:dyDescent="0.2">
      <c r="G40" s="37"/>
    </row>
    <row r="41" spans="7:7" ht="15.75" customHeight="1" x14ac:dyDescent="0.2">
      <c r="G41" s="37"/>
    </row>
    <row r="42" spans="7:7" ht="15.75" customHeight="1" x14ac:dyDescent="0.2">
      <c r="G42" s="37"/>
    </row>
    <row r="43" spans="7:7" ht="15.75" customHeight="1" x14ac:dyDescent="0.2">
      <c r="G43" s="37"/>
    </row>
    <row r="44" spans="7:7" ht="15.75" customHeight="1" x14ac:dyDescent="0.2">
      <c r="G44" s="37"/>
    </row>
    <row r="45" spans="7:7" ht="15.75" customHeight="1" x14ac:dyDescent="0.2">
      <c r="G45" s="37"/>
    </row>
    <row r="46" spans="7:7" ht="15.75" customHeight="1" x14ac:dyDescent="0.2">
      <c r="G46" s="37"/>
    </row>
    <row r="47" spans="7:7" ht="15.75" customHeight="1" x14ac:dyDescent="0.2">
      <c r="G47" s="37"/>
    </row>
    <row r="48" spans="7:7" ht="15.75" customHeight="1" x14ac:dyDescent="0.2">
      <c r="G48" s="37"/>
    </row>
    <row r="49" spans="7:7" ht="15.75" customHeight="1" x14ac:dyDescent="0.2">
      <c r="G49" s="37"/>
    </row>
    <row r="50" spans="7:7" ht="15.75" customHeight="1" x14ac:dyDescent="0.2">
      <c r="G50" s="37"/>
    </row>
    <row r="51" spans="7:7" ht="15.75" customHeight="1" x14ac:dyDescent="0.2">
      <c r="G51" s="37"/>
    </row>
    <row r="52" spans="7:7" ht="15.75" customHeight="1" x14ac:dyDescent="0.2">
      <c r="G52" s="37"/>
    </row>
    <row r="53" spans="7:7" ht="15.75" customHeight="1" x14ac:dyDescent="0.2">
      <c r="G53" s="37"/>
    </row>
    <row r="54" spans="7:7" ht="15.75" customHeight="1" x14ac:dyDescent="0.2">
      <c r="G54" s="37"/>
    </row>
    <row r="55" spans="7:7" ht="15.75" customHeight="1" x14ac:dyDescent="0.2">
      <c r="G55" s="37"/>
    </row>
    <row r="56" spans="7:7" ht="15.75" customHeight="1" x14ac:dyDescent="0.2">
      <c r="G56" s="37"/>
    </row>
    <row r="57" spans="7:7" ht="15.75" customHeight="1" x14ac:dyDescent="0.2">
      <c r="G57" s="37"/>
    </row>
    <row r="58" spans="7:7" ht="15.75" customHeight="1" x14ac:dyDescent="0.2">
      <c r="G58" s="37"/>
    </row>
    <row r="59" spans="7:7" ht="15.75" customHeight="1" x14ac:dyDescent="0.2">
      <c r="G59" s="37"/>
    </row>
    <row r="60" spans="7:7" ht="15.75" customHeight="1" x14ac:dyDescent="0.2">
      <c r="G60" s="37"/>
    </row>
    <row r="61" spans="7:7" ht="15.75" customHeight="1" x14ac:dyDescent="0.2">
      <c r="G61" s="37"/>
    </row>
    <row r="62" spans="7:7" ht="15.75" customHeight="1" x14ac:dyDescent="0.2">
      <c r="G62" s="37"/>
    </row>
    <row r="63" spans="7:7" ht="15.75" customHeight="1" x14ac:dyDescent="0.2">
      <c r="G63" s="37"/>
    </row>
    <row r="64" spans="7:7" ht="15.75" customHeight="1" x14ac:dyDescent="0.2">
      <c r="G64" s="37"/>
    </row>
    <row r="65" spans="7:7" ht="15.75" customHeight="1" x14ac:dyDescent="0.2">
      <c r="G65" s="37"/>
    </row>
    <row r="66" spans="7:7" ht="15.75" customHeight="1" x14ac:dyDescent="0.2">
      <c r="G66" s="37"/>
    </row>
    <row r="67" spans="7:7" ht="15.75" customHeight="1" x14ac:dyDescent="0.2">
      <c r="G67" s="37"/>
    </row>
    <row r="68" spans="7:7" ht="15.75" customHeight="1" x14ac:dyDescent="0.2">
      <c r="G68" s="37"/>
    </row>
    <row r="69" spans="7:7" ht="15.75" customHeight="1" x14ac:dyDescent="0.2">
      <c r="G69" s="37"/>
    </row>
    <row r="70" spans="7:7" ht="15.75" customHeight="1" x14ac:dyDescent="0.2">
      <c r="G70" s="37"/>
    </row>
    <row r="71" spans="7:7" ht="15.75" customHeight="1" x14ac:dyDescent="0.2">
      <c r="G71" s="37"/>
    </row>
    <row r="72" spans="7:7" ht="15.75" customHeight="1" x14ac:dyDescent="0.2">
      <c r="G72" s="37"/>
    </row>
    <row r="73" spans="7:7" ht="15.75" customHeight="1" x14ac:dyDescent="0.2">
      <c r="G73" s="37"/>
    </row>
    <row r="74" spans="7:7" ht="15.75" customHeight="1" x14ac:dyDescent="0.2">
      <c r="G74" s="37"/>
    </row>
    <row r="75" spans="7:7" ht="15.75" customHeight="1" x14ac:dyDescent="0.2">
      <c r="G75" s="37"/>
    </row>
    <row r="76" spans="7:7" ht="15.75" customHeight="1" x14ac:dyDescent="0.2">
      <c r="G76" s="37"/>
    </row>
    <row r="77" spans="7:7" ht="15.75" customHeight="1" x14ac:dyDescent="0.2">
      <c r="G77" s="37"/>
    </row>
    <row r="78" spans="7:7" ht="15.75" customHeight="1" x14ac:dyDescent="0.2">
      <c r="G78" s="37"/>
    </row>
    <row r="79" spans="7:7" ht="15.75" customHeight="1" x14ac:dyDescent="0.2">
      <c r="G79" s="37"/>
    </row>
    <row r="80" spans="7:7" ht="15.75" customHeight="1" x14ac:dyDescent="0.2">
      <c r="G80" s="37"/>
    </row>
    <row r="81" spans="7:7" ht="15.75" customHeight="1" x14ac:dyDescent="0.2">
      <c r="G81" s="37"/>
    </row>
    <row r="82" spans="7:7" ht="15.75" customHeight="1" x14ac:dyDescent="0.2">
      <c r="G82" s="37"/>
    </row>
    <row r="83" spans="7:7" ht="15.75" customHeight="1" x14ac:dyDescent="0.2">
      <c r="G83" s="37"/>
    </row>
    <row r="84" spans="7:7" ht="15.75" customHeight="1" x14ac:dyDescent="0.2">
      <c r="G84" s="37"/>
    </row>
    <row r="85" spans="7:7" ht="15.75" customHeight="1" x14ac:dyDescent="0.2">
      <c r="G85" s="37"/>
    </row>
    <row r="86" spans="7:7" ht="15.75" customHeight="1" x14ac:dyDescent="0.2">
      <c r="G86" s="37"/>
    </row>
    <row r="87" spans="7:7" ht="15.75" customHeight="1" x14ac:dyDescent="0.2">
      <c r="G87" s="37"/>
    </row>
    <row r="88" spans="7:7" ht="15.75" customHeight="1" x14ac:dyDescent="0.2">
      <c r="G88" s="37"/>
    </row>
    <row r="89" spans="7:7" ht="15.75" customHeight="1" x14ac:dyDescent="0.2">
      <c r="G89" s="37"/>
    </row>
    <row r="90" spans="7:7" ht="15.75" customHeight="1" x14ac:dyDescent="0.2">
      <c r="G90" s="37"/>
    </row>
    <row r="91" spans="7:7" ht="15.75" customHeight="1" x14ac:dyDescent="0.2">
      <c r="G91" s="37"/>
    </row>
    <row r="92" spans="7:7" ht="15.75" customHeight="1" x14ac:dyDescent="0.2">
      <c r="G92" s="37"/>
    </row>
    <row r="93" spans="7:7" ht="15.75" customHeight="1" x14ac:dyDescent="0.2">
      <c r="G93" s="37"/>
    </row>
    <row r="94" spans="7:7" ht="15.75" customHeight="1" x14ac:dyDescent="0.2">
      <c r="G94" s="37"/>
    </row>
    <row r="95" spans="7:7" ht="15.75" customHeight="1" x14ac:dyDescent="0.2">
      <c r="G95" s="37"/>
    </row>
    <row r="96" spans="7:7" ht="15.75" customHeight="1" x14ac:dyDescent="0.2">
      <c r="G96" s="37"/>
    </row>
    <row r="97" spans="7:7" ht="15.75" customHeight="1" x14ac:dyDescent="0.2">
      <c r="G97" s="37"/>
    </row>
    <row r="98" spans="7:7" ht="15.75" customHeight="1" x14ac:dyDescent="0.2">
      <c r="G98" s="37"/>
    </row>
    <row r="99" spans="7:7" ht="15.75" customHeight="1" x14ac:dyDescent="0.2">
      <c r="G99" s="37"/>
    </row>
    <row r="100" spans="7:7" ht="15.75" customHeight="1" x14ac:dyDescent="0.2">
      <c r="G100" s="37"/>
    </row>
    <row r="101" spans="7:7" ht="15.75" customHeight="1" x14ac:dyDescent="0.2">
      <c r="G101" s="37"/>
    </row>
    <row r="102" spans="7:7" ht="15.75" customHeight="1" x14ac:dyDescent="0.2">
      <c r="G102" s="37"/>
    </row>
    <row r="103" spans="7:7" ht="15.75" customHeight="1" x14ac:dyDescent="0.2">
      <c r="G103" s="37"/>
    </row>
    <row r="104" spans="7:7" ht="15.75" customHeight="1" x14ac:dyDescent="0.2">
      <c r="G104" s="37"/>
    </row>
    <row r="105" spans="7:7" ht="15.75" customHeight="1" x14ac:dyDescent="0.2">
      <c r="G105" s="37"/>
    </row>
    <row r="106" spans="7:7" ht="15.75" customHeight="1" x14ac:dyDescent="0.2">
      <c r="G106" s="37"/>
    </row>
    <row r="107" spans="7:7" ht="15.75" customHeight="1" x14ac:dyDescent="0.2">
      <c r="G107" s="37"/>
    </row>
    <row r="108" spans="7:7" ht="15.75" customHeight="1" x14ac:dyDescent="0.2">
      <c r="G108" s="37"/>
    </row>
    <row r="109" spans="7:7" ht="15.75" customHeight="1" x14ac:dyDescent="0.2">
      <c r="G109" s="37"/>
    </row>
    <row r="110" spans="7:7" ht="15.75" customHeight="1" x14ac:dyDescent="0.2">
      <c r="G110" s="37"/>
    </row>
    <row r="111" spans="7:7" ht="15.75" customHeight="1" x14ac:dyDescent="0.2">
      <c r="G111" s="37"/>
    </row>
    <row r="112" spans="7:7" ht="15.75" customHeight="1" x14ac:dyDescent="0.2">
      <c r="G112" s="37"/>
    </row>
    <row r="113" spans="7:7" ht="15.75" customHeight="1" x14ac:dyDescent="0.2">
      <c r="G113" s="37"/>
    </row>
    <row r="114" spans="7:7" ht="15.75" customHeight="1" x14ac:dyDescent="0.2">
      <c r="G114" s="37"/>
    </row>
    <row r="115" spans="7:7" ht="15.75" customHeight="1" x14ac:dyDescent="0.2">
      <c r="G115" s="37"/>
    </row>
    <row r="116" spans="7:7" ht="15.75" customHeight="1" x14ac:dyDescent="0.2">
      <c r="G116" s="37"/>
    </row>
    <row r="117" spans="7:7" ht="15.75" customHeight="1" x14ac:dyDescent="0.2">
      <c r="G117" s="37"/>
    </row>
    <row r="118" spans="7:7" ht="15.75" customHeight="1" x14ac:dyDescent="0.2">
      <c r="G118" s="37"/>
    </row>
    <row r="119" spans="7:7" ht="15.75" customHeight="1" x14ac:dyDescent="0.2">
      <c r="G119" s="37"/>
    </row>
    <row r="120" spans="7:7" ht="15.75" customHeight="1" x14ac:dyDescent="0.2">
      <c r="G120" s="37"/>
    </row>
    <row r="121" spans="7:7" ht="15.75" customHeight="1" x14ac:dyDescent="0.2">
      <c r="G121" s="37"/>
    </row>
    <row r="122" spans="7:7" ht="15.75" customHeight="1" x14ac:dyDescent="0.2">
      <c r="G122" s="37"/>
    </row>
    <row r="123" spans="7:7" ht="15.75" customHeight="1" x14ac:dyDescent="0.2">
      <c r="G123" s="37"/>
    </row>
    <row r="124" spans="7:7" ht="15.75" customHeight="1" x14ac:dyDescent="0.2">
      <c r="G124" s="37"/>
    </row>
    <row r="125" spans="7:7" ht="15.75" customHeight="1" x14ac:dyDescent="0.2">
      <c r="G125" s="37"/>
    </row>
    <row r="126" spans="7:7" ht="15.75" customHeight="1" x14ac:dyDescent="0.2">
      <c r="G126" s="37"/>
    </row>
    <row r="127" spans="7:7" ht="15.75" customHeight="1" x14ac:dyDescent="0.2">
      <c r="G127" s="37"/>
    </row>
    <row r="128" spans="7:7" ht="15.75" customHeight="1" x14ac:dyDescent="0.2">
      <c r="G128" s="37"/>
    </row>
    <row r="129" spans="7:7" ht="15.75" customHeight="1" x14ac:dyDescent="0.2">
      <c r="G129" s="37"/>
    </row>
    <row r="130" spans="7:7" ht="15.75" customHeight="1" x14ac:dyDescent="0.2">
      <c r="G130" s="37"/>
    </row>
    <row r="131" spans="7:7" ht="15.75" customHeight="1" x14ac:dyDescent="0.2">
      <c r="G131" s="37"/>
    </row>
    <row r="132" spans="7:7" ht="15.75" customHeight="1" x14ac:dyDescent="0.2">
      <c r="G132" s="37"/>
    </row>
    <row r="133" spans="7:7" ht="15.75" customHeight="1" x14ac:dyDescent="0.2">
      <c r="G133" s="37"/>
    </row>
    <row r="134" spans="7:7" ht="15.75" customHeight="1" x14ac:dyDescent="0.2">
      <c r="G134" s="37"/>
    </row>
    <row r="135" spans="7:7" ht="15.75" customHeight="1" x14ac:dyDescent="0.2">
      <c r="G135" s="37"/>
    </row>
    <row r="136" spans="7:7" ht="15.75" customHeight="1" x14ac:dyDescent="0.2">
      <c r="G136" s="37"/>
    </row>
    <row r="137" spans="7:7" ht="15.75" customHeight="1" x14ac:dyDescent="0.2">
      <c r="G137" s="37"/>
    </row>
    <row r="138" spans="7:7" ht="15.75" customHeight="1" x14ac:dyDescent="0.2">
      <c r="G138" s="37"/>
    </row>
    <row r="139" spans="7:7" ht="15.75" customHeight="1" x14ac:dyDescent="0.2">
      <c r="G139" s="37"/>
    </row>
    <row r="140" spans="7:7" ht="15.75" customHeight="1" x14ac:dyDescent="0.2">
      <c r="G140" s="37"/>
    </row>
    <row r="141" spans="7:7" ht="15.75" customHeight="1" x14ac:dyDescent="0.2">
      <c r="G141" s="37"/>
    </row>
    <row r="142" spans="7:7" ht="15.75" customHeight="1" x14ac:dyDescent="0.2">
      <c r="G142" s="37"/>
    </row>
    <row r="143" spans="7:7" ht="15.75" customHeight="1" x14ac:dyDescent="0.2">
      <c r="G143" s="37"/>
    </row>
    <row r="144" spans="7:7" ht="15.75" customHeight="1" x14ac:dyDescent="0.2">
      <c r="G144" s="37"/>
    </row>
    <row r="145" spans="7:7" ht="15.75" customHeight="1" x14ac:dyDescent="0.2">
      <c r="G145" s="37"/>
    </row>
    <row r="146" spans="7:7" ht="15.75" customHeight="1" x14ac:dyDescent="0.2">
      <c r="G146" s="37"/>
    </row>
    <row r="147" spans="7:7" ht="15.75" customHeight="1" x14ac:dyDescent="0.2">
      <c r="G147" s="37"/>
    </row>
    <row r="148" spans="7:7" ht="15.75" customHeight="1" x14ac:dyDescent="0.2">
      <c r="G148" s="37"/>
    </row>
    <row r="149" spans="7:7" ht="15.75" customHeight="1" x14ac:dyDescent="0.2">
      <c r="G149" s="37"/>
    </row>
    <row r="150" spans="7:7" ht="15.75" customHeight="1" x14ac:dyDescent="0.2">
      <c r="G150" s="37"/>
    </row>
    <row r="151" spans="7:7" ht="15.75" customHeight="1" x14ac:dyDescent="0.2">
      <c r="G151" s="37"/>
    </row>
    <row r="152" spans="7:7" ht="15.75" customHeight="1" x14ac:dyDescent="0.2">
      <c r="G152" s="37"/>
    </row>
    <row r="153" spans="7:7" ht="15.75" customHeight="1" x14ac:dyDescent="0.2">
      <c r="G153" s="37"/>
    </row>
    <row r="154" spans="7:7" ht="15.75" customHeight="1" x14ac:dyDescent="0.2">
      <c r="G154" s="37"/>
    </row>
    <row r="155" spans="7:7" ht="15.75" customHeight="1" x14ac:dyDescent="0.2">
      <c r="G155" s="37"/>
    </row>
    <row r="156" spans="7:7" ht="15.75" customHeight="1" x14ac:dyDescent="0.2">
      <c r="G156" s="37"/>
    </row>
    <row r="157" spans="7:7" ht="15.75" customHeight="1" x14ac:dyDescent="0.2">
      <c r="G157" s="37"/>
    </row>
    <row r="158" spans="7:7" ht="15.75" customHeight="1" x14ac:dyDescent="0.2">
      <c r="G158" s="37"/>
    </row>
    <row r="159" spans="7:7" ht="15.75" customHeight="1" x14ac:dyDescent="0.2">
      <c r="G159" s="37"/>
    </row>
    <row r="160" spans="7:7" ht="15.75" customHeight="1" x14ac:dyDescent="0.2">
      <c r="G160" s="37"/>
    </row>
    <row r="161" spans="7:7" ht="15.75" customHeight="1" x14ac:dyDescent="0.2">
      <c r="G161" s="37"/>
    </row>
    <row r="162" spans="7:7" ht="15.75" customHeight="1" x14ac:dyDescent="0.2">
      <c r="G162" s="37"/>
    </row>
    <row r="163" spans="7:7" ht="15.75" customHeight="1" x14ac:dyDescent="0.2">
      <c r="G163" s="37"/>
    </row>
    <row r="164" spans="7:7" ht="15.75" customHeight="1" x14ac:dyDescent="0.2">
      <c r="G164" s="37"/>
    </row>
    <row r="165" spans="7:7" ht="15.75" customHeight="1" x14ac:dyDescent="0.2">
      <c r="G165" s="37"/>
    </row>
    <row r="166" spans="7:7" ht="15.75" customHeight="1" x14ac:dyDescent="0.2">
      <c r="G166" s="37"/>
    </row>
    <row r="167" spans="7:7" ht="15.75" customHeight="1" x14ac:dyDescent="0.2">
      <c r="G167" s="37"/>
    </row>
    <row r="168" spans="7:7" ht="15.75" customHeight="1" x14ac:dyDescent="0.2">
      <c r="G168" s="37"/>
    </row>
    <row r="169" spans="7:7" ht="15.75" customHeight="1" x14ac:dyDescent="0.2">
      <c r="G169" s="37"/>
    </row>
    <row r="170" spans="7:7" ht="15.75" customHeight="1" x14ac:dyDescent="0.2">
      <c r="G170" s="37"/>
    </row>
    <row r="171" spans="7:7" ht="15.75" customHeight="1" x14ac:dyDescent="0.2">
      <c r="G171" s="37"/>
    </row>
    <row r="172" spans="7:7" ht="15.75" customHeight="1" x14ac:dyDescent="0.2">
      <c r="G172" s="37"/>
    </row>
    <row r="173" spans="7:7" ht="15.75" customHeight="1" x14ac:dyDescent="0.2">
      <c r="G173" s="37"/>
    </row>
    <row r="174" spans="7:7" ht="15.75" customHeight="1" x14ac:dyDescent="0.2">
      <c r="G174" s="37"/>
    </row>
    <row r="175" spans="7:7" ht="15.75" customHeight="1" x14ac:dyDescent="0.2">
      <c r="G175" s="37"/>
    </row>
    <row r="176" spans="7:7" ht="15.75" customHeight="1" x14ac:dyDescent="0.2">
      <c r="G176" s="37"/>
    </row>
    <row r="177" spans="7:7" ht="15.75" customHeight="1" x14ac:dyDescent="0.2">
      <c r="G177" s="37"/>
    </row>
    <row r="178" spans="7:7" ht="15.75" customHeight="1" x14ac:dyDescent="0.2">
      <c r="G178" s="37"/>
    </row>
    <row r="179" spans="7:7" ht="15.75" customHeight="1" x14ac:dyDescent="0.2">
      <c r="G179" s="37"/>
    </row>
    <row r="180" spans="7:7" ht="15.75" customHeight="1" x14ac:dyDescent="0.2">
      <c r="G180" s="37"/>
    </row>
    <row r="181" spans="7:7" ht="15.75" customHeight="1" x14ac:dyDescent="0.2">
      <c r="G181" s="37"/>
    </row>
    <row r="182" spans="7:7" ht="15.75" customHeight="1" x14ac:dyDescent="0.2">
      <c r="G182" s="37"/>
    </row>
    <row r="183" spans="7:7" ht="15.75" customHeight="1" x14ac:dyDescent="0.2">
      <c r="G183" s="37"/>
    </row>
    <row r="184" spans="7:7" ht="15.75" customHeight="1" x14ac:dyDescent="0.2">
      <c r="G184" s="37"/>
    </row>
    <row r="185" spans="7:7" ht="15.75" customHeight="1" x14ac:dyDescent="0.2">
      <c r="G185" s="37"/>
    </row>
    <row r="186" spans="7:7" ht="15.75" customHeight="1" x14ac:dyDescent="0.2">
      <c r="G186" s="37"/>
    </row>
    <row r="187" spans="7:7" ht="15.75" customHeight="1" x14ac:dyDescent="0.2">
      <c r="G187" s="37"/>
    </row>
    <row r="188" spans="7:7" ht="15.75" customHeight="1" x14ac:dyDescent="0.2">
      <c r="G188" s="37"/>
    </row>
    <row r="189" spans="7:7" ht="15.75" customHeight="1" x14ac:dyDescent="0.2">
      <c r="G189" s="37"/>
    </row>
    <row r="190" spans="7:7" ht="15.75" customHeight="1" x14ac:dyDescent="0.2">
      <c r="G190" s="37"/>
    </row>
    <row r="191" spans="7:7" ht="15.75" customHeight="1" x14ac:dyDescent="0.2">
      <c r="G191" s="37"/>
    </row>
    <row r="192" spans="7:7" ht="15.75" customHeight="1" x14ac:dyDescent="0.2">
      <c r="G192" s="37"/>
    </row>
    <row r="193" spans="7:7" ht="15.75" customHeight="1" x14ac:dyDescent="0.2">
      <c r="G193" s="37"/>
    </row>
    <row r="194" spans="7:7" ht="15.75" customHeight="1" x14ac:dyDescent="0.2">
      <c r="G194" s="37"/>
    </row>
    <row r="195" spans="7:7" ht="15.75" customHeight="1" x14ac:dyDescent="0.2">
      <c r="G195" s="37"/>
    </row>
    <row r="196" spans="7:7" ht="15.75" customHeight="1" x14ac:dyDescent="0.2">
      <c r="G196" s="37"/>
    </row>
    <row r="197" spans="7:7" ht="15.75" customHeight="1" x14ac:dyDescent="0.2">
      <c r="G197" s="37"/>
    </row>
    <row r="198" spans="7:7" ht="15.75" customHeight="1" x14ac:dyDescent="0.2">
      <c r="G198" s="37"/>
    </row>
    <row r="199" spans="7:7" ht="15.75" customHeight="1" x14ac:dyDescent="0.2">
      <c r="G199" s="37"/>
    </row>
    <row r="200" spans="7:7" ht="15.75" customHeight="1" x14ac:dyDescent="0.2">
      <c r="G200" s="37"/>
    </row>
    <row r="201" spans="7:7" ht="15.75" customHeight="1" x14ac:dyDescent="0.2">
      <c r="G201" s="37"/>
    </row>
    <row r="202" spans="7:7" ht="15.75" customHeight="1" x14ac:dyDescent="0.2">
      <c r="G202" s="37"/>
    </row>
    <row r="203" spans="7:7" ht="15.75" customHeight="1" x14ac:dyDescent="0.2">
      <c r="G203" s="37"/>
    </row>
    <row r="204" spans="7:7" ht="15.75" customHeight="1" x14ac:dyDescent="0.2">
      <c r="G204" s="37"/>
    </row>
    <row r="205" spans="7:7" ht="15.75" customHeight="1" x14ac:dyDescent="0.2">
      <c r="G205" s="37"/>
    </row>
    <row r="206" spans="7:7" ht="15.75" customHeight="1" x14ac:dyDescent="0.2">
      <c r="G206" s="37"/>
    </row>
    <row r="207" spans="7:7" ht="15.75" customHeight="1" x14ac:dyDescent="0.2">
      <c r="G207" s="37"/>
    </row>
    <row r="208" spans="7:7" ht="15.75" customHeight="1" x14ac:dyDescent="0.2">
      <c r="G208" s="37"/>
    </row>
    <row r="209" spans="7:7" ht="15.75" customHeight="1" x14ac:dyDescent="0.2">
      <c r="G209" s="37"/>
    </row>
    <row r="210" spans="7:7" ht="15.75" customHeight="1" x14ac:dyDescent="0.2">
      <c r="G210" s="37"/>
    </row>
    <row r="211" spans="7:7" ht="15.75" customHeight="1" x14ac:dyDescent="0.2">
      <c r="G211" s="37"/>
    </row>
    <row r="212" spans="7:7" ht="15.75" customHeight="1" x14ac:dyDescent="0.2">
      <c r="G212" s="37"/>
    </row>
    <row r="213" spans="7:7" ht="15.75" customHeight="1" x14ac:dyDescent="0.2">
      <c r="G213" s="37"/>
    </row>
    <row r="214" spans="7:7" ht="15.75" customHeight="1" x14ac:dyDescent="0.2">
      <c r="G214" s="37"/>
    </row>
    <row r="215" spans="7:7" ht="15.75" customHeight="1" x14ac:dyDescent="0.2">
      <c r="G215" s="37"/>
    </row>
    <row r="216" spans="7:7" ht="15.75" customHeight="1" x14ac:dyDescent="0.2">
      <c r="G216" s="37"/>
    </row>
    <row r="217" spans="7:7" ht="15.75" customHeight="1" x14ac:dyDescent="0.2">
      <c r="G217" s="37"/>
    </row>
    <row r="218" spans="7:7" ht="15.75" customHeight="1" x14ac:dyDescent="0.2">
      <c r="G218" s="37"/>
    </row>
    <row r="219" spans="7:7" ht="15.75" customHeight="1" x14ac:dyDescent="0.2">
      <c r="G219" s="37"/>
    </row>
    <row r="220" spans="7:7" ht="15.75" customHeight="1" x14ac:dyDescent="0.2">
      <c r="G220" s="37"/>
    </row>
    <row r="221" spans="7:7" ht="15.75" customHeight="1" x14ac:dyDescent="0.2">
      <c r="G221" s="37"/>
    </row>
    <row r="222" spans="7:7" ht="15.75" customHeight="1" x14ac:dyDescent="0.2">
      <c r="G222" s="37"/>
    </row>
    <row r="223" spans="7:7" ht="15.75" customHeight="1" x14ac:dyDescent="0.2">
      <c r="G223" s="37"/>
    </row>
    <row r="224" spans="7:7" ht="15.75" customHeight="1" x14ac:dyDescent="0.2">
      <c r="G224" s="37"/>
    </row>
    <row r="225" spans="7:7" ht="15.75" customHeight="1" x14ac:dyDescent="0.2">
      <c r="G225" s="37"/>
    </row>
    <row r="226" spans="7:7" ht="15.75" customHeight="1" x14ac:dyDescent="0.2">
      <c r="G226" s="37"/>
    </row>
    <row r="227" spans="7:7" ht="15.75" customHeight="1" x14ac:dyDescent="0.2">
      <c r="G227" s="37"/>
    </row>
    <row r="228" spans="7:7" ht="15.75" customHeight="1" x14ac:dyDescent="0.2">
      <c r="G228" s="37"/>
    </row>
    <row r="229" spans="7:7" ht="15.75" customHeight="1" x14ac:dyDescent="0.2">
      <c r="G229" s="37"/>
    </row>
    <row r="230" spans="7:7" ht="15.75" customHeight="1" x14ac:dyDescent="0.2">
      <c r="G230" s="37"/>
    </row>
    <row r="231" spans="7:7" ht="15.75" customHeight="1" x14ac:dyDescent="0.2">
      <c r="G231" s="37"/>
    </row>
    <row r="232" spans="7:7" ht="15.75" customHeight="1" x14ac:dyDescent="0.2">
      <c r="G232" s="37"/>
    </row>
    <row r="233" spans="7:7" ht="15.75" customHeight="1" x14ac:dyDescent="0.2">
      <c r="G233" s="37"/>
    </row>
    <row r="234" spans="7:7" ht="15.75" customHeight="1" x14ac:dyDescent="0.2">
      <c r="G234" s="37"/>
    </row>
    <row r="235" spans="7:7" ht="15.75" customHeight="1" x14ac:dyDescent="0.2">
      <c r="G235" s="37"/>
    </row>
    <row r="236" spans="7:7" ht="15.75" customHeight="1" x14ac:dyDescent="0.2">
      <c r="G236" s="37"/>
    </row>
    <row r="237" spans="7:7" ht="15.75" customHeight="1" x14ac:dyDescent="0.2">
      <c r="G237" s="37"/>
    </row>
    <row r="238" spans="7:7" ht="15.75" customHeight="1" x14ac:dyDescent="0.2">
      <c r="G238" s="37"/>
    </row>
    <row r="239" spans="7:7" ht="15.75" customHeight="1" x14ac:dyDescent="0.2">
      <c r="G239" s="37"/>
    </row>
    <row r="240" spans="7:7" ht="15.75" customHeight="1" x14ac:dyDescent="0.2">
      <c r="G240" s="37"/>
    </row>
    <row r="241" spans="7:7" ht="15.75" customHeight="1" x14ac:dyDescent="0.2">
      <c r="G241" s="37"/>
    </row>
    <row r="242" spans="7:7" ht="15.75" customHeight="1" x14ac:dyDescent="0.2">
      <c r="G242" s="37"/>
    </row>
    <row r="243" spans="7:7" ht="15.75" customHeight="1" x14ac:dyDescent="0.2">
      <c r="G243" s="37"/>
    </row>
    <row r="244" spans="7:7" ht="15.75" customHeight="1" x14ac:dyDescent="0.2">
      <c r="G244" s="37"/>
    </row>
    <row r="245" spans="7:7" ht="15.75" customHeight="1" x14ac:dyDescent="0.2">
      <c r="G245" s="37"/>
    </row>
    <row r="246" spans="7:7" ht="15.75" customHeight="1" x14ac:dyDescent="0.2">
      <c r="G246" s="37"/>
    </row>
    <row r="247" spans="7:7" ht="15.75" customHeight="1" x14ac:dyDescent="0.2">
      <c r="G247" s="37"/>
    </row>
    <row r="248" spans="7:7" ht="15.75" customHeight="1" x14ac:dyDescent="0.2">
      <c r="G248" s="37"/>
    </row>
    <row r="249" spans="7:7" ht="15.75" customHeight="1" x14ac:dyDescent="0.2">
      <c r="G249" s="37"/>
    </row>
    <row r="250" spans="7:7" ht="15.75" customHeight="1" x14ac:dyDescent="0.2">
      <c r="G250" s="37"/>
    </row>
    <row r="251" spans="7:7" ht="15.75" customHeight="1" x14ac:dyDescent="0.2">
      <c r="G251" s="37"/>
    </row>
    <row r="252" spans="7:7" ht="15.75" customHeight="1" x14ac:dyDescent="0.2">
      <c r="G252" s="37"/>
    </row>
    <row r="253" spans="7:7" ht="15.75" customHeight="1" x14ac:dyDescent="0.2">
      <c r="G253" s="37"/>
    </row>
    <row r="254" spans="7:7" ht="15.75" customHeight="1" x14ac:dyDescent="0.2">
      <c r="G254" s="37"/>
    </row>
    <row r="255" spans="7:7" ht="15.75" customHeight="1" x14ac:dyDescent="0.2">
      <c r="G255" s="37"/>
    </row>
    <row r="256" spans="7:7" ht="15.75" customHeight="1" x14ac:dyDescent="0.2">
      <c r="G256" s="37"/>
    </row>
    <row r="257" spans="7:7" ht="15.75" customHeight="1" x14ac:dyDescent="0.2">
      <c r="G257" s="37"/>
    </row>
    <row r="258" spans="7:7" ht="15.75" customHeight="1" x14ac:dyDescent="0.2">
      <c r="G258" s="37"/>
    </row>
    <row r="259" spans="7:7" ht="15.75" customHeight="1" x14ac:dyDescent="0.2">
      <c r="G259" s="37"/>
    </row>
    <row r="260" spans="7:7" ht="15.75" customHeight="1" x14ac:dyDescent="0.2">
      <c r="G260" s="37"/>
    </row>
    <row r="261" spans="7:7" ht="15.75" customHeight="1" x14ac:dyDescent="0.2">
      <c r="G261" s="37"/>
    </row>
    <row r="262" spans="7:7" ht="15.75" customHeight="1" x14ac:dyDescent="0.2">
      <c r="G262" s="37"/>
    </row>
    <row r="263" spans="7:7" ht="15.75" customHeight="1" x14ac:dyDescent="0.2">
      <c r="G263" s="37"/>
    </row>
    <row r="264" spans="7:7" ht="15.75" customHeight="1" x14ac:dyDescent="0.2">
      <c r="G264" s="37"/>
    </row>
    <row r="265" spans="7:7" ht="15.75" customHeight="1" x14ac:dyDescent="0.2">
      <c r="G265" s="37"/>
    </row>
    <row r="266" spans="7:7" ht="15.75" customHeight="1" x14ac:dyDescent="0.2">
      <c r="G266" s="37"/>
    </row>
    <row r="267" spans="7:7" ht="15.75" customHeight="1" x14ac:dyDescent="0.2">
      <c r="G267" s="37"/>
    </row>
    <row r="268" spans="7:7" ht="15.75" customHeight="1" x14ac:dyDescent="0.2">
      <c r="G268" s="37"/>
    </row>
    <row r="269" spans="7:7" ht="15.75" customHeight="1" x14ac:dyDescent="0.2">
      <c r="G269" s="37"/>
    </row>
    <row r="270" spans="7:7" ht="15.75" customHeight="1" x14ac:dyDescent="0.2">
      <c r="G270" s="37"/>
    </row>
    <row r="271" spans="7:7" ht="15.75" customHeight="1" x14ac:dyDescent="0.2">
      <c r="G271" s="37"/>
    </row>
    <row r="272" spans="7:7" ht="15.75" customHeight="1" x14ac:dyDescent="0.2">
      <c r="G272" s="37"/>
    </row>
    <row r="273" spans="7:7" ht="15.75" customHeight="1" x14ac:dyDescent="0.2">
      <c r="G273" s="37"/>
    </row>
    <row r="274" spans="7:7" ht="15.75" customHeight="1" x14ac:dyDescent="0.2">
      <c r="G274" s="37"/>
    </row>
    <row r="275" spans="7:7" ht="15.75" customHeight="1" x14ac:dyDescent="0.2">
      <c r="G275" s="37"/>
    </row>
    <row r="276" spans="7:7" ht="15.75" customHeight="1" x14ac:dyDescent="0.2">
      <c r="G276" s="37"/>
    </row>
    <row r="277" spans="7:7" ht="15.75" customHeight="1" x14ac:dyDescent="0.2">
      <c r="G277" s="37"/>
    </row>
    <row r="278" spans="7:7" ht="15.75" customHeight="1" x14ac:dyDescent="0.2">
      <c r="G278" s="37"/>
    </row>
    <row r="279" spans="7:7" ht="15.75" customHeight="1" x14ac:dyDescent="0.2">
      <c r="G279" s="37"/>
    </row>
    <row r="280" spans="7:7" ht="15.75" customHeight="1" x14ac:dyDescent="0.2">
      <c r="G280" s="37"/>
    </row>
    <row r="281" spans="7:7" ht="15.75" customHeight="1" x14ac:dyDescent="0.2">
      <c r="G281" s="37"/>
    </row>
    <row r="282" spans="7:7" ht="15.75" customHeight="1" x14ac:dyDescent="0.2">
      <c r="G282" s="37"/>
    </row>
    <row r="283" spans="7:7" ht="15.75" customHeight="1" x14ac:dyDescent="0.2">
      <c r="G283" s="37"/>
    </row>
    <row r="284" spans="7:7" ht="15.75" customHeight="1" x14ac:dyDescent="0.2">
      <c r="G284" s="37"/>
    </row>
    <row r="285" spans="7:7" ht="15.75" customHeight="1" x14ac:dyDescent="0.2">
      <c r="G285" s="37"/>
    </row>
    <row r="286" spans="7:7" ht="15.75" customHeight="1" x14ac:dyDescent="0.2">
      <c r="G286" s="37"/>
    </row>
    <row r="287" spans="7:7" ht="15.75" customHeight="1" x14ac:dyDescent="0.2">
      <c r="G287" s="37"/>
    </row>
    <row r="288" spans="7:7" ht="15.75" customHeight="1" x14ac:dyDescent="0.2">
      <c r="G288" s="37"/>
    </row>
    <row r="289" spans="7:7" ht="15.75" customHeight="1" x14ac:dyDescent="0.2">
      <c r="G289" s="37"/>
    </row>
    <row r="290" spans="7:7" ht="15.75" customHeight="1" x14ac:dyDescent="0.2">
      <c r="G290" s="37"/>
    </row>
    <row r="291" spans="7:7" ht="15.75" customHeight="1" x14ac:dyDescent="0.2">
      <c r="G291" s="37"/>
    </row>
    <row r="292" spans="7:7" ht="15.75" customHeight="1" x14ac:dyDescent="0.2">
      <c r="G292" s="37"/>
    </row>
    <row r="293" spans="7:7" ht="15.75" customHeight="1" x14ac:dyDescent="0.2">
      <c r="G293" s="37"/>
    </row>
    <row r="294" spans="7:7" ht="15.75" customHeight="1" x14ac:dyDescent="0.2">
      <c r="G294" s="37"/>
    </row>
    <row r="295" spans="7:7" ht="15.75" customHeight="1" x14ac:dyDescent="0.2">
      <c r="G295" s="37"/>
    </row>
    <row r="296" spans="7:7" ht="15.75" customHeight="1" x14ac:dyDescent="0.2">
      <c r="G296" s="37"/>
    </row>
    <row r="297" spans="7:7" ht="15.75" customHeight="1" x14ac:dyDescent="0.2">
      <c r="G297" s="37"/>
    </row>
    <row r="298" spans="7:7" ht="15.75" customHeight="1" x14ac:dyDescent="0.2">
      <c r="G298" s="37"/>
    </row>
    <row r="299" spans="7:7" ht="15.75" customHeight="1" x14ac:dyDescent="0.2">
      <c r="G299" s="37"/>
    </row>
    <row r="300" spans="7:7" ht="15.75" customHeight="1" x14ac:dyDescent="0.2">
      <c r="G300" s="37"/>
    </row>
    <row r="301" spans="7:7" ht="15.75" customHeight="1" x14ac:dyDescent="0.2">
      <c r="G301" s="37"/>
    </row>
    <row r="302" spans="7:7" ht="15.75" customHeight="1" x14ac:dyDescent="0.2">
      <c r="G302" s="37"/>
    </row>
    <row r="303" spans="7:7" ht="15.75" customHeight="1" x14ac:dyDescent="0.2">
      <c r="G303" s="37"/>
    </row>
    <row r="304" spans="7:7" ht="15.75" customHeight="1" x14ac:dyDescent="0.2">
      <c r="G304" s="37"/>
    </row>
    <row r="305" spans="7:7" ht="15.75" customHeight="1" x14ac:dyDescent="0.2">
      <c r="G305" s="37"/>
    </row>
    <row r="306" spans="7:7" ht="15.75" customHeight="1" x14ac:dyDescent="0.2">
      <c r="G306" s="37"/>
    </row>
    <row r="307" spans="7:7" ht="15.75" customHeight="1" x14ac:dyDescent="0.2">
      <c r="G307" s="37"/>
    </row>
    <row r="308" spans="7:7" ht="15.75" customHeight="1" x14ac:dyDescent="0.2">
      <c r="G308" s="37"/>
    </row>
    <row r="309" spans="7:7" ht="15.75" customHeight="1" x14ac:dyDescent="0.2">
      <c r="G309" s="37"/>
    </row>
    <row r="310" spans="7:7" ht="15.75" customHeight="1" x14ac:dyDescent="0.2">
      <c r="G310" s="37"/>
    </row>
    <row r="311" spans="7:7" ht="15.75" customHeight="1" x14ac:dyDescent="0.2">
      <c r="G311" s="37"/>
    </row>
    <row r="312" spans="7:7" ht="15.75" customHeight="1" x14ac:dyDescent="0.2">
      <c r="G312" s="37"/>
    </row>
    <row r="313" spans="7:7" ht="15.75" customHeight="1" x14ac:dyDescent="0.2">
      <c r="G313" s="37"/>
    </row>
    <row r="314" spans="7:7" ht="15.75" customHeight="1" x14ac:dyDescent="0.2">
      <c r="G314" s="37"/>
    </row>
    <row r="315" spans="7:7" ht="15.75" customHeight="1" x14ac:dyDescent="0.2">
      <c r="G315" s="37"/>
    </row>
    <row r="316" spans="7:7" ht="15.75" customHeight="1" x14ac:dyDescent="0.2">
      <c r="G316" s="37"/>
    </row>
    <row r="317" spans="7:7" ht="15.75" customHeight="1" x14ac:dyDescent="0.2">
      <c r="G317" s="37"/>
    </row>
    <row r="318" spans="7:7" ht="15.75" customHeight="1" x14ac:dyDescent="0.2">
      <c r="G318" s="37"/>
    </row>
    <row r="319" spans="7:7" ht="15.75" customHeight="1" x14ac:dyDescent="0.2">
      <c r="G319" s="37"/>
    </row>
    <row r="320" spans="7:7" ht="15.75" customHeight="1" x14ac:dyDescent="0.2">
      <c r="G320" s="37"/>
    </row>
    <row r="321" spans="7:7" ht="15.75" customHeight="1" x14ac:dyDescent="0.2">
      <c r="G321" s="37"/>
    </row>
    <row r="322" spans="7:7" ht="15.75" customHeight="1" x14ac:dyDescent="0.2">
      <c r="G322" s="37"/>
    </row>
    <row r="323" spans="7:7" ht="15.75" customHeight="1" x14ac:dyDescent="0.2">
      <c r="G323" s="37"/>
    </row>
    <row r="324" spans="7:7" ht="15.75" customHeight="1" x14ac:dyDescent="0.2">
      <c r="G324" s="37"/>
    </row>
    <row r="325" spans="7:7" ht="15.75" customHeight="1" x14ac:dyDescent="0.2">
      <c r="G325" s="37"/>
    </row>
    <row r="326" spans="7:7" ht="15.75" customHeight="1" x14ac:dyDescent="0.2">
      <c r="G326" s="37"/>
    </row>
    <row r="327" spans="7:7" ht="15.75" customHeight="1" x14ac:dyDescent="0.2">
      <c r="G327" s="37"/>
    </row>
    <row r="328" spans="7:7" ht="15.75" customHeight="1" x14ac:dyDescent="0.2">
      <c r="G328" s="37"/>
    </row>
    <row r="329" spans="7:7" ht="15.75" customHeight="1" x14ac:dyDescent="0.2">
      <c r="G329" s="37"/>
    </row>
    <row r="330" spans="7:7" ht="15.75" customHeight="1" x14ac:dyDescent="0.2">
      <c r="G330" s="37"/>
    </row>
    <row r="331" spans="7:7" ht="15.75" customHeight="1" x14ac:dyDescent="0.2">
      <c r="G331" s="37"/>
    </row>
    <row r="332" spans="7:7" ht="15.75" customHeight="1" x14ac:dyDescent="0.2">
      <c r="G332" s="37"/>
    </row>
    <row r="333" spans="7:7" ht="15.75" customHeight="1" x14ac:dyDescent="0.2">
      <c r="G333" s="37"/>
    </row>
    <row r="334" spans="7:7" ht="15.75" customHeight="1" x14ac:dyDescent="0.2">
      <c r="G334" s="37"/>
    </row>
    <row r="335" spans="7:7" ht="15.75" customHeight="1" x14ac:dyDescent="0.2">
      <c r="G335" s="37"/>
    </row>
    <row r="336" spans="7:7" ht="15.75" customHeight="1" x14ac:dyDescent="0.2">
      <c r="G336" s="37"/>
    </row>
    <row r="337" spans="7:7" ht="15.75" customHeight="1" x14ac:dyDescent="0.2">
      <c r="G337" s="37"/>
    </row>
    <row r="338" spans="7:7" ht="15.75" customHeight="1" x14ac:dyDescent="0.2">
      <c r="G338" s="37"/>
    </row>
    <row r="339" spans="7:7" ht="15.75" customHeight="1" x14ac:dyDescent="0.2">
      <c r="G339" s="37"/>
    </row>
    <row r="340" spans="7:7" ht="15.75" customHeight="1" x14ac:dyDescent="0.2">
      <c r="G340" s="37"/>
    </row>
    <row r="341" spans="7:7" ht="15.75" customHeight="1" x14ac:dyDescent="0.2">
      <c r="G341" s="37"/>
    </row>
    <row r="342" spans="7:7" ht="15.75" customHeight="1" x14ac:dyDescent="0.2">
      <c r="G342" s="37"/>
    </row>
    <row r="343" spans="7:7" ht="15.75" customHeight="1" x14ac:dyDescent="0.2">
      <c r="G343" s="37"/>
    </row>
    <row r="344" spans="7:7" ht="15.75" customHeight="1" x14ac:dyDescent="0.2">
      <c r="G344" s="37"/>
    </row>
    <row r="345" spans="7:7" ht="15.75" customHeight="1" x14ac:dyDescent="0.2">
      <c r="G345" s="37"/>
    </row>
    <row r="346" spans="7:7" ht="15.75" customHeight="1" x14ac:dyDescent="0.2">
      <c r="G346" s="37"/>
    </row>
    <row r="347" spans="7:7" ht="15.75" customHeight="1" x14ac:dyDescent="0.2">
      <c r="G347" s="37"/>
    </row>
    <row r="348" spans="7:7" ht="15.75" customHeight="1" x14ac:dyDescent="0.2">
      <c r="G348" s="37"/>
    </row>
    <row r="349" spans="7:7" ht="15.75" customHeight="1" x14ac:dyDescent="0.2">
      <c r="G349" s="37"/>
    </row>
    <row r="350" spans="7:7" ht="15.75" customHeight="1" x14ac:dyDescent="0.2">
      <c r="G350" s="37"/>
    </row>
    <row r="351" spans="7:7" ht="15.75" customHeight="1" x14ac:dyDescent="0.2">
      <c r="G351" s="37"/>
    </row>
    <row r="352" spans="7:7" ht="15.75" customHeight="1" x14ac:dyDescent="0.2">
      <c r="G352" s="37"/>
    </row>
    <row r="353" spans="7:7" ht="15.75" customHeight="1" x14ac:dyDescent="0.2">
      <c r="G353" s="37"/>
    </row>
    <row r="354" spans="7:7" ht="15.75" customHeight="1" x14ac:dyDescent="0.2">
      <c r="G354" s="37"/>
    </row>
    <row r="355" spans="7:7" ht="15.75" customHeight="1" x14ac:dyDescent="0.2">
      <c r="G355" s="37"/>
    </row>
    <row r="356" spans="7:7" ht="15.75" customHeight="1" x14ac:dyDescent="0.2">
      <c r="G356" s="37"/>
    </row>
    <row r="357" spans="7:7" ht="15.75" customHeight="1" x14ac:dyDescent="0.2">
      <c r="G357" s="37"/>
    </row>
    <row r="358" spans="7:7" ht="15.75" customHeight="1" x14ac:dyDescent="0.2">
      <c r="G358" s="37"/>
    </row>
    <row r="359" spans="7:7" ht="15.75" customHeight="1" x14ac:dyDescent="0.2">
      <c r="G359" s="37"/>
    </row>
    <row r="360" spans="7:7" ht="15.75" customHeight="1" x14ac:dyDescent="0.2">
      <c r="G360" s="37"/>
    </row>
    <row r="361" spans="7:7" ht="15.75" customHeight="1" x14ac:dyDescent="0.2">
      <c r="G361" s="37"/>
    </row>
    <row r="362" spans="7:7" ht="15.75" customHeight="1" x14ac:dyDescent="0.2">
      <c r="G362" s="37"/>
    </row>
    <row r="363" spans="7:7" ht="15.75" customHeight="1" x14ac:dyDescent="0.2">
      <c r="G363" s="37"/>
    </row>
    <row r="364" spans="7:7" ht="15.75" customHeight="1" x14ac:dyDescent="0.2">
      <c r="G364" s="37"/>
    </row>
    <row r="365" spans="7:7" ht="15.75" customHeight="1" x14ac:dyDescent="0.2">
      <c r="G365" s="37"/>
    </row>
    <row r="366" spans="7:7" ht="15.75" customHeight="1" x14ac:dyDescent="0.2">
      <c r="G366" s="37"/>
    </row>
    <row r="367" spans="7:7" ht="15.75" customHeight="1" x14ac:dyDescent="0.2">
      <c r="G367" s="37"/>
    </row>
    <row r="368" spans="7:7" ht="15.75" customHeight="1" x14ac:dyDescent="0.2">
      <c r="G368" s="37"/>
    </row>
    <row r="369" spans="7:7" ht="15.75" customHeight="1" x14ac:dyDescent="0.2">
      <c r="G369" s="37"/>
    </row>
    <row r="370" spans="7:7" ht="15.75" customHeight="1" x14ac:dyDescent="0.2">
      <c r="G370" s="37"/>
    </row>
    <row r="371" spans="7:7" ht="15.75" customHeight="1" x14ac:dyDescent="0.2">
      <c r="G371" s="37"/>
    </row>
    <row r="372" spans="7:7" ht="15.75" customHeight="1" x14ac:dyDescent="0.2">
      <c r="G372" s="37"/>
    </row>
    <row r="373" spans="7:7" ht="15.75" customHeight="1" x14ac:dyDescent="0.2">
      <c r="G373" s="37"/>
    </row>
    <row r="374" spans="7:7" ht="15.75" customHeight="1" x14ac:dyDescent="0.2">
      <c r="G374" s="37"/>
    </row>
    <row r="375" spans="7:7" ht="15.75" customHeight="1" x14ac:dyDescent="0.2">
      <c r="G375" s="37"/>
    </row>
    <row r="376" spans="7:7" ht="15.75" customHeight="1" x14ac:dyDescent="0.2">
      <c r="G376" s="37"/>
    </row>
    <row r="377" spans="7:7" ht="15.75" customHeight="1" x14ac:dyDescent="0.2">
      <c r="G377" s="37"/>
    </row>
    <row r="378" spans="7:7" ht="15.75" customHeight="1" x14ac:dyDescent="0.2">
      <c r="G378" s="37"/>
    </row>
    <row r="379" spans="7:7" ht="15.75" customHeight="1" x14ac:dyDescent="0.2">
      <c r="G379" s="37"/>
    </row>
    <row r="380" spans="7:7" ht="15.75" customHeight="1" x14ac:dyDescent="0.2">
      <c r="G380" s="37"/>
    </row>
    <row r="381" spans="7:7" ht="15.75" customHeight="1" x14ac:dyDescent="0.2">
      <c r="G381" s="37"/>
    </row>
    <row r="382" spans="7:7" ht="15.75" customHeight="1" x14ac:dyDescent="0.2">
      <c r="G382" s="37"/>
    </row>
    <row r="383" spans="7:7" ht="15.75" customHeight="1" x14ac:dyDescent="0.2">
      <c r="G383" s="37"/>
    </row>
    <row r="384" spans="7:7" ht="15.75" customHeight="1" x14ac:dyDescent="0.2">
      <c r="G384" s="37"/>
    </row>
    <row r="385" spans="7:7" ht="15.75" customHeight="1" x14ac:dyDescent="0.2">
      <c r="G385" s="37"/>
    </row>
    <row r="386" spans="7:7" ht="15.75" customHeight="1" x14ac:dyDescent="0.2">
      <c r="G386" s="37"/>
    </row>
    <row r="387" spans="7:7" ht="15.75" customHeight="1" x14ac:dyDescent="0.2">
      <c r="G387" s="37"/>
    </row>
    <row r="388" spans="7:7" ht="15.75" customHeight="1" x14ac:dyDescent="0.2">
      <c r="G388" s="37"/>
    </row>
    <row r="389" spans="7:7" ht="15.75" customHeight="1" x14ac:dyDescent="0.2">
      <c r="G389" s="37"/>
    </row>
    <row r="390" spans="7:7" ht="15.75" customHeight="1" x14ac:dyDescent="0.2">
      <c r="G390" s="37"/>
    </row>
    <row r="391" spans="7:7" ht="15.75" customHeight="1" x14ac:dyDescent="0.2">
      <c r="G391" s="37"/>
    </row>
    <row r="392" spans="7:7" ht="15.75" customHeight="1" x14ac:dyDescent="0.2">
      <c r="G392" s="37"/>
    </row>
    <row r="393" spans="7:7" ht="15.75" customHeight="1" x14ac:dyDescent="0.2">
      <c r="G393" s="37"/>
    </row>
    <row r="394" spans="7:7" ht="15.75" customHeight="1" x14ac:dyDescent="0.2">
      <c r="G394" s="37"/>
    </row>
    <row r="395" spans="7:7" ht="15.75" customHeight="1" x14ac:dyDescent="0.2">
      <c r="G395" s="37"/>
    </row>
    <row r="396" spans="7:7" ht="15.75" customHeight="1" x14ac:dyDescent="0.2">
      <c r="G396" s="37"/>
    </row>
    <row r="397" spans="7:7" ht="15.75" customHeight="1" x14ac:dyDescent="0.2">
      <c r="G397" s="37"/>
    </row>
    <row r="398" spans="7:7" ht="15.75" customHeight="1" x14ac:dyDescent="0.2">
      <c r="G398" s="37"/>
    </row>
    <row r="399" spans="7:7" ht="15.75" customHeight="1" x14ac:dyDescent="0.2">
      <c r="G399" s="37"/>
    </row>
    <row r="400" spans="7:7" ht="15.75" customHeight="1" x14ac:dyDescent="0.2">
      <c r="G400" s="37"/>
    </row>
    <row r="401" spans="7:7" ht="15.75" customHeight="1" x14ac:dyDescent="0.2">
      <c r="G401" s="37"/>
    </row>
    <row r="402" spans="7:7" ht="15.75" customHeight="1" x14ac:dyDescent="0.2">
      <c r="G402" s="37"/>
    </row>
    <row r="403" spans="7:7" ht="15.75" customHeight="1" x14ac:dyDescent="0.2">
      <c r="G403" s="37"/>
    </row>
    <row r="404" spans="7:7" ht="15.75" customHeight="1" x14ac:dyDescent="0.2">
      <c r="G404" s="37"/>
    </row>
    <row r="405" spans="7:7" ht="15.75" customHeight="1" x14ac:dyDescent="0.2">
      <c r="G405" s="37"/>
    </row>
    <row r="406" spans="7:7" ht="15.75" customHeight="1" x14ac:dyDescent="0.2">
      <c r="G406" s="37"/>
    </row>
    <row r="407" spans="7:7" ht="15.75" customHeight="1" x14ac:dyDescent="0.2">
      <c r="G407" s="37"/>
    </row>
    <row r="408" spans="7:7" ht="15.75" customHeight="1" x14ac:dyDescent="0.2">
      <c r="G408" s="37"/>
    </row>
    <row r="409" spans="7:7" ht="15.75" customHeight="1" x14ac:dyDescent="0.2">
      <c r="G409" s="37"/>
    </row>
    <row r="410" spans="7:7" ht="15.75" customHeight="1" x14ac:dyDescent="0.2">
      <c r="G410" s="37"/>
    </row>
    <row r="411" spans="7:7" ht="15.75" customHeight="1" x14ac:dyDescent="0.2">
      <c r="G411" s="37"/>
    </row>
    <row r="412" spans="7:7" ht="15.75" customHeight="1" x14ac:dyDescent="0.2">
      <c r="G412" s="37"/>
    </row>
    <row r="413" spans="7:7" ht="15.75" customHeight="1" x14ac:dyDescent="0.2">
      <c r="G413" s="37"/>
    </row>
    <row r="414" spans="7:7" ht="15.75" customHeight="1" x14ac:dyDescent="0.2">
      <c r="G414" s="37"/>
    </row>
    <row r="415" spans="7:7" ht="15.75" customHeight="1" x14ac:dyDescent="0.2">
      <c r="G415" s="37"/>
    </row>
    <row r="416" spans="7:7" ht="15.75" customHeight="1" x14ac:dyDescent="0.2">
      <c r="G416" s="37"/>
    </row>
    <row r="417" spans="7:7" ht="15.75" customHeight="1" x14ac:dyDescent="0.2">
      <c r="G417" s="37"/>
    </row>
    <row r="418" spans="7:7" ht="15.75" customHeight="1" x14ac:dyDescent="0.2">
      <c r="G418" s="37"/>
    </row>
    <row r="419" spans="7:7" ht="15.75" customHeight="1" x14ac:dyDescent="0.2">
      <c r="G419" s="37"/>
    </row>
    <row r="420" spans="7:7" ht="15.75" customHeight="1" x14ac:dyDescent="0.2">
      <c r="G420" s="37"/>
    </row>
    <row r="421" spans="7:7" ht="15.75" customHeight="1" x14ac:dyDescent="0.2">
      <c r="G421" s="37"/>
    </row>
    <row r="422" spans="7:7" ht="15.75" customHeight="1" x14ac:dyDescent="0.2">
      <c r="G422" s="37"/>
    </row>
    <row r="423" spans="7:7" ht="15.75" customHeight="1" x14ac:dyDescent="0.2">
      <c r="G423" s="37"/>
    </row>
    <row r="424" spans="7:7" ht="15.75" customHeight="1" x14ac:dyDescent="0.2">
      <c r="G424" s="37"/>
    </row>
    <row r="425" spans="7:7" ht="15.75" customHeight="1" x14ac:dyDescent="0.2">
      <c r="G425" s="37"/>
    </row>
    <row r="426" spans="7:7" ht="15.75" customHeight="1" x14ac:dyDescent="0.2">
      <c r="G426" s="37"/>
    </row>
    <row r="427" spans="7:7" ht="15.75" customHeight="1" x14ac:dyDescent="0.2">
      <c r="G427" s="37"/>
    </row>
    <row r="428" spans="7:7" ht="15.75" customHeight="1" x14ac:dyDescent="0.2">
      <c r="G428" s="37"/>
    </row>
    <row r="429" spans="7:7" ht="15.75" customHeight="1" x14ac:dyDescent="0.2">
      <c r="G429" s="37"/>
    </row>
    <row r="430" spans="7:7" ht="15.75" customHeight="1" x14ac:dyDescent="0.2">
      <c r="G430" s="37"/>
    </row>
    <row r="431" spans="7:7" ht="15.75" customHeight="1" x14ac:dyDescent="0.2">
      <c r="G431" s="37"/>
    </row>
    <row r="432" spans="7:7" ht="15.75" customHeight="1" x14ac:dyDescent="0.2">
      <c r="G432" s="37"/>
    </row>
    <row r="433" spans="7:7" ht="15.75" customHeight="1" x14ac:dyDescent="0.2">
      <c r="G433" s="37"/>
    </row>
    <row r="434" spans="7:7" ht="15.75" customHeight="1" x14ac:dyDescent="0.2">
      <c r="G434" s="37"/>
    </row>
    <row r="435" spans="7:7" ht="15.75" customHeight="1" x14ac:dyDescent="0.2">
      <c r="G435" s="37"/>
    </row>
    <row r="436" spans="7:7" ht="15.75" customHeight="1" x14ac:dyDescent="0.2">
      <c r="G436" s="37"/>
    </row>
    <row r="437" spans="7:7" ht="15.75" customHeight="1" x14ac:dyDescent="0.2">
      <c r="G437" s="37"/>
    </row>
    <row r="438" spans="7:7" ht="15.75" customHeight="1" x14ac:dyDescent="0.2">
      <c r="G438" s="37"/>
    </row>
    <row r="439" spans="7:7" ht="15.75" customHeight="1" x14ac:dyDescent="0.2">
      <c r="G439" s="37"/>
    </row>
    <row r="440" spans="7:7" ht="15.75" customHeight="1" x14ac:dyDescent="0.2">
      <c r="G440" s="37"/>
    </row>
    <row r="441" spans="7:7" ht="15.75" customHeight="1" x14ac:dyDescent="0.2">
      <c r="G441" s="37"/>
    </row>
    <row r="442" spans="7:7" ht="15.75" customHeight="1" x14ac:dyDescent="0.2">
      <c r="G442" s="37"/>
    </row>
    <row r="443" spans="7:7" ht="15.75" customHeight="1" x14ac:dyDescent="0.2">
      <c r="G443" s="37"/>
    </row>
    <row r="444" spans="7:7" ht="15.75" customHeight="1" x14ac:dyDescent="0.2">
      <c r="G444" s="37"/>
    </row>
    <row r="445" spans="7:7" ht="15.75" customHeight="1" x14ac:dyDescent="0.2">
      <c r="G445" s="37"/>
    </row>
    <row r="446" spans="7:7" ht="15.75" customHeight="1" x14ac:dyDescent="0.2">
      <c r="G446" s="37"/>
    </row>
    <row r="447" spans="7:7" ht="15.75" customHeight="1" x14ac:dyDescent="0.2">
      <c r="G447" s="37"/>
    </row>
    <row r="448" spans="7:7" ht="15.75" customHeight="1" x14ac:dyDescent="0.2">
      <c r="G448" s="37"/>
    </row>
    <row r="449" spans="7:7" ht="15.75" customHeight="1" x14ac:dyDescent="0.2">
      <c r="G449" s="37"/>
    </row>
    <row r="450" spans="7:7" ht="15.75" customHeight="1" x14ac:dyDescent="0.2">
      <c r="G450" s="37"/>
    </row>
    <row r="451" spans="7:7" ht="15.75" customHeight="1" x14ac:dyDescent="0.2">
      <c r="G451" s="37"/>
    </row>
    <row r="452" spans="7:7" ht="15.75" customHeight="1" x14ac:dyDescent="0.2">
      <c r="G452" s="37"/>
    </row>
    <row r="453" spans="7:7" ht="15.75" customHeight="1" x14ac:dyDescent="0.2">
      <c r="G453" s="37"/>
    </row>
    <row r="454" spans="7:7" ht="15.75" customHeight="1" x14ac:dyDescent="0.2">
      <c r="G454" s="37"/>
    </row>
    <row r="455" spans="7:7" ht="15.75" customHeight="1" x14ac:dyDescent="0.2">
      <c r="G455" s="37"/>
    </row>
    <row r="456" spans="7:7" ht="15.75" customHeight="1" x14ac:dyDescent="0.2">
      <c r="G456" s="37"/>
    </row>
    <row r="457" spans="7:7" ht="15.75" customHeight="1" x14ac:dyDescent="0.2">
      <c r="G457" s="37"/>
    </row>
    <row r="458" spans="7:7" ht="15.75" customHeight="1" x14ac:dyDescent="0.2">
      <c r="G458" s="37"/>
    </row>
    <row r="459" spans="7:7" ht="15.75" customHeight="1" x14ac:dyDescent="0.2">
      <c r="G459" s="37"/>
    </row>
    <row r="460" spans="7:7" ht="15.75" customHeight="1" x14ac:dyDescent="0.2">
      <c r="G460" s="37"/>
    </row>
    <row r="461" spans="7:7" ht="15.75" customHeight="1" x14ac:dyDescent="0.2">
      <c r="G461" s="37"/>
    </row>
    <row r="462" spans="7:7" ht="15.75" customHeight="1" x14ac:dyDescent="0.2">
      <c r="G462" s="37"/>
    </row>
    <row r="463" spans="7:7" ht="15.75" customHeight="1" x14ac:dyDescent="0.2">
      <c r="G463" s="37"/>
    </row>
    <row r="464" spans="7:7" ht="15.75" customHeight="1" x14ac:dyDescent="0.2">
      <c r="G464" s="37"/>
    </row>
    <row r="465" spans="7:7" ht="15.75" customHeight="1" x14ac:dyDescent="0.2">
      <c r="G465" s="37"/>
    </row>
    <row r="466" spans="7:7" ht="15.75" customHeight="1" x14ac:dyDescent="0.2">
      <c r="G466" s="37"/>
    </row>
    <row r="467" spans="7:7" ht="15.75" customHeight="1" x14ac:dyDescent="0.2">
      <c r="G467" s="37"/>
    </row>
    <row r="468" spans="7:7" ht="15.75" customHeight="1" x14ac:dyDescent="0.2">
      <c r="G468" s="37"/>
    </row>
    <row r="469" spans="7:7" ht="15.75" customHeight="1" x14ac:dyDescent="0.2">
      <c r="G469" s="37"/>
    </row>
    <row r="470" spans="7:7" ht="15.75" customHeight="1" x14ac:dyDescent="0.2">
      <c r="G470" s="37"/>
    </row>
    <row r="471" spans="7:7" ht="15.75" customHeight="1" x14ac:dyDescent="0.2">
      <c r="G471" s="37"/>
    </row>
    <row r="472" spans="7:7" ht="15.75" customHeight="1" x14ac:dyDescent="0.2">
      <c r="G472" s="37"/>
    </row>
    <row r="473" spans="7:7" ht="15.75" customHeight="1" x14ac:dyDescent="0.2">
      <c r="G473" s="37"/>
    </row>
    <row r="474" spans="7:7" ht="15.75" customHeight="1" x14ac:dyDescent="0.2">
      <c r="G474" s="37"/>
    </row>
    <row r="475" spans="7:7" ht="15.75" customHeight="1" x14ac:dyDescent="0.2">
      <c r="G475" s="37"/>
    </row>
    <row r="476" spans="7:7" ht="15.75" customHeight="1" x14ac:dyDescent="0.2">
      <c r="G476" s="37"/>
    </row>
    <row r="477" spans="7:7" ht="15.75" customHeight="1" x14ac:dyDescent="0.2">
      <c r="G477" s="37"/>
    </row>
    <row r="478" spans="7:7" ht="15.75" customHeight="1" x14ac:dyDescent="0.2">
      <c r="G478" s="37"/>
    </row>
    <row r="479" spans="7:7" ht="15.75" customHeight="1" x14ac:dyDescent="0.2">
      <c r="G479" s="37"/>
    </row>
    <row r="480" spans="7:7" ht="15.75" customHeight="1" x14ac:dyDescent="0.2">
      <c r="G480" s="37"/>
    </row>
    <row r="481" spans="7:7" ht="15.75" customHeight="1" x14ac:dyDescent="0.2">
      <c r="G481" s="37"/>
    </row>
    <row r="482" spans="7:7" ht="15.75" customHeight="1" x14ac:dyDescent="0.2">
      <c r="G482" s="37"/>
    </row>
    <row r="483" spans="7:7" ht="15.75" customHeight="1" x14ac:dyDescent="0.2">
      <c r="G483" s="37"/>
    </row>
    <row r="484" spans="7:7" ht="15.75" customHeight="1" x14ac:dyDescent="0.2">
      <c r="G484" s="37"/>
    </row>
    <row r="485" spans="7:7" ht="15.75" customHeight="1" x14ac:dyDescent="0.2">
      <c r="G485" s="37"/>
    </row>
    <row r="486" spans="7:7" ht="15.75" customHeight="1" x14ac:dyDescent="0.2">
      <c r="G486" s="37"/>
    </row>
    <row r="487" spans="7:7" ht="15.75" customHeight="1" x14ac:dyDescent="0.2">
      <c r="G487" s="37"/>
    </row>
    <row r="488" spans="7:7" ht="15.75" customHeight="1" x14ac:dyDescent="0.2">
      <c r="G488" s="37"/>
    </row>
    <row r="489" spans="7:7" ht="15.75" customHeight="1" x14ac:dyDescent="0.2">
      <c r="G489" s="37"/>
    </row>
    <row r="490" spans="7:7" ht="15.75" customHeight="1" x14ac:dyDescent="0.2">
      <c r="G490" s="37"/>
    </row>
    <row r="491" spans="7:7" ht="15.75" customHeight="1" x14ac:dyDescent="0.2">
      <c r="G491" s="37"/>
    </row>
    <row r="492" spans="7:7" ht="15.75" customHeight="1" x14ac:dyDescent="0.2">
      <c r="G492" s="37"/>
    </row>
    <row r="493" spans="7:7" ht="15.75" customHeight="1" x14ac:dyDescent="0.2">
      <c r="G493" s="37"/>
    </row>
    <row r="494" spans="7:7" ht="15.75" customHeight="1" x14ac:dyDescent="0.2">
      <c r="G494" s="37"/>
    </row>
    <row r="495" spans="7:7" ht="15.75" customHeight="1" x14ac:dyDescent="0.2">
      <c r="G495" s="37"/>
    </row>
    <row r="496" spans="7:7" ht="15.75" customHeight="1" x14ac:dyDescent="0.2">
      <c r="G496" s="37"/>
    </row>
    <row r="497" spans="7:7" ht="15.75" customHeight="1" x14ac:dyDescent="0.2">
      <c r="G497" s="37"/>
    </row>
    <row r="498" spans="7:7" ht="15.75" customHeight="1" x14ac:dyDescent="0.2">
      <c r="G498" s="37"/>
    </row>
    <row r="499" spans="7:7" ht="15.75" customHeight="1" x14ac:dyDescent="0.2">
      <c r="G499" s="37"/>
    </row>
    <row r="500" spans="7:7" ht="15.75" customHeight="1" x14ac:dyDescent="0.2">
      <c r="G500" s="37"/>
    </row>
    <row r="501" spans="7:7" ht="15.75" customHeight="1" x14ac:dyDescent="0.2">
      <c r="G501" s="37"/>
    </row>
    <row r="502" spans="7:7" ht="15.75" customHeight="1" x14ac:dyDescent="0.2">
      <c r="G502" s="37"/>
    </row>
    <row r="503" spans="7:7" ht="15.75" customHeight="1" x14ac:dyDescent="0.2">
      <c r="G503" s="37"/>
    </row>
    <row r="504" spans="7:7" ht="15.75" customHeight="1" x14ac:dyDescent="0.2">
      <c r="G504" s="37"/>
    </row>
    <row r="505" spans="7:7" ht="15.75" customHeight="1" x14ac:dyDescent="0.2">
      <c r="G505" s="37"/>
    </row>
    <row r="506" spans="7:7" ht="15.75" customHeight="1" x14ac:dyDescent="0.2">
      <c r="G506" s="37"/>
    </row>
    <row r="507" spans="7:7" ht="15.75" customHeight="1" x14ac:dyDescent="0.2">
      <c r="G507" s="37"/>
    </row>
    <row r="508" spans="7:7" ht="15.75" customHeight="1" x14ac:dyDescent="0.2">
      <c r="G508" s="37"/>
    </row>
    <row r="509" spans="7:7" ht="15.75" customHeight="1" x14ac:dyDescent="0.2">
      <c r="G509" s="37"/>
    </row>
    <row r="510" spans="7:7" ht="15.75" customHeight="1" x14ac:dyDescent="0.2">
      <c r="G510" s="37"/>
    </row>
    <row r="511" spans="7:7" ht="15.75" customHeight="1" x14ac:dyDescent="0.2">
      <c r="G511" s="37"/>
    </row>
    <row r="512" spans="7:7" ht="15.75" customHeight="1" x14ac:dyDescent="0.2">
      <c r="G512" s="37"/>
    </row>
    <row r="513" spans="7:7" ht="15.75" customHeight="1" x14ac:dyDescent="0.2">
      <c r="G513" s="37"/>
    </row>
    <row r="514" spans="7:7" ht="15.75" customHeight="1" x14ac:dyDescent="0.2">
      <c r="G514" s="37"/>
    </row>
    <row r="515" spans="7:7" ht="15.75" customHeight="1" x14ac:dyDescent="0.2">
      <c r="G515" s="37"/>
    </row>
    <row r="516" spans="7:7" ht="15.75" customHeight="1" x14ac:dyDescent="0.2">
      <c r="G516" s="37"/>
    </row>
    <row r="517" spans="7:7" ht="15.75" customHeight="1" x14ac:dyDescent="0.2">
      <c r="G517" s="37"/>
    </row>
    <row r="518" spans="7:7" ht="15.75" customHeight="1" x14ac:dyDescent="0.2">
      <c r="G518" s="37"/>
    </row>
    <row r="519" spans="7:7" ht="15.75" customHeight="1" x14ac:dyDescent="0.2">
      <c r="G519" s="37"/>
    </row>
    <row r="520" spans="7:7" ht="15.75" customHeight="1" x14ac:dyDescent="0.2">
      <c r="G520" s="37"/>
    </row>
    <row r="521" spans="7:7" ht="15.75" customHeight="1" x14ac:dyDescent="0.2">
      <c r="G521" s="37"/>
    </row>
    <row r="522" spans="7:7" ht="15.75" customHeight="1" x14ac:dyDescent="0.2">
      <c r="G522" s="37"/>
    </row>
    <row r="523" spans="7:7" ht="15.75" customHeight="1" x14ac:dyDescent="0.2">
      <c r="G523" s="37"/>
    </row>
    <row r="524" spans="7:7" ht="15.75" customHeight="1" x14ac:dyDescent="0.2">
      <c r="G524" s="37"/>
    </row>
    <row r="525" spans="7:7" ht="15.75" customHeight="1" x14ac:dyDescent="0.2">
      <c r="G525" s="37"/>
    </row>
    <row r="526" spans="7:7" ht="15.75" customHeight="1" x14ac:dyDescent="0.2">
      <c r="G526" s="37"/>
    </row>
    <row r="527" spans="7:7" ht="15.75" customHeight="1" x14ac:dyDescent="0.2">
      <c r="G527" s="37"/>
    </row>
    <row r="528" spans="7:7" ht="15.75" customHeight="1" x14ac:dyDescent="0.2">
      <c r="G528" s="37"/>
    </row>
    <row r="529" spans="7:7" ht="15.75" customHeight="1" x14ac:dyDescent="0.2">
      <c r="G529" s="37"/>
    </row>
    <row r="530" spans="7:7" ht="15.75" customHeight="1" x14ac:dyDescent="0.2">
      <c r="G530" s="37"/>
    </row>
    <row r="531" spans="7:7" ht="15.75" customHeight="1" x14ac:dyDescent="0.2">
      <c r="G531" s="37"/>
    </row>
    <row r="532" spans="7:7" ht="15.75" customHeight="1" x14ac:dyDescent="0.2">
      <c r="G532" s="37"/>
    </row>
    <row r="533" spans="7:7" ht="15.75" customHeight="1" x14ac:dyDescent="0.2">
      <c r="G533" s="37"/>
    </row>
    <row r="534" spans="7:7" ht="15.75" customHeight="1" x14ac:dyDescent="0.2">
      <c r="G534" s="37"/>
    </row>
    <row r="535" spans="7:7" ht="15.75" customHeight="1" x14ac:dyDescent="0.2">
      <c r="G535" s="37"/>
    </row>
    <row r="536" spans="7:7" ht="15.75" customHeight="1" x14ac:dyDescent="0.2">
      <c r="G536" s="37"/>
    </row>
    <row r="537" spans="7:7" ht="15.75" customHeight="1" x14ac:dyDescent="0.2">
      <c r="G537" s="37"/>
    </row>
    <row r="538" spans="7:7" ht="15.75" customHeight="1" x14ac:dyDescent="0.2">
      <c r="G538" s="37"/>
    </row>
    <row r="539" spans="7:7" ht="15.75" customHeight="1" x14ac:dyDescent="0.2">
      <c r="G539" s="37"/>
    </row>
    <row r="540" spans="7:7" ht="15.75" customHeight="1" x14ac:dyDescent="0.2">
      <c r="G540" s="37"/>
    </row>
    <row r="541" spans="7:7" ht="15.75" customHeight="1" x14ac:dyDescent="0.2">
      <c r="G541" s="37"/>
    </row>
    <row r="542" spans="7:7" ht="15.75" customHeight="1" x14ac:dyDescent="0.2">
      <c r="G542" s="37"/>
    </row>
    <row r="543" spans="7:7" ht="15.75" customHeight="1" x14ac:dyDescent="0.2">
      <c r="G543" s="37"/>
    </row>
    <row r="544" spans="7:7" ht="15.75" customHeight="1" x14ac:dyDescent="0.2">
      <c r="G544" s="37"/>
    </row>
    <row r="545" spans="7:7" ht="15.75" customHeight="1" x14ac:dyDescent="0.2">
      <c r="G545" s="37"/>
    </row>
    <row r="546" spans="7:7" ht="15.75" customHeight="1" x14ac:dyDescent="0.2">
      <c r="G546" s="37"/>
    </row>
    <row r="547" spans="7:7" ht="15.75" customHeight="1" x14ac:dyDescent="0.2">
      <c r="G547" s="37"/>
    </row>
    <row r="548" spans="7:7" ht="15.75" customHeight="1" x14ac:dyDescent="0.2">
      <c r="G548" s="37"/>
    </row>
    <row r="549" spans="7:7" ht="15.75" customHeight="1" x14ac:dyDescent="0.2">
      <c r="G549" s="37"/>
    </row>
    <row r="550" spans="7:7" ht="15.75" customHeight="1" x14ac:dyDescent="0.2">
      <c r="G550" s="37"/>
    </row>
    <row r="551" spans="7:7" ht="15.75" customHeight="1" x14ac:dyDescent="0.2">
      <c r="G551" s="37"/>
    </row>
    <row r="552" spans="7:7" ht="15.75" customHeight="1" x14ac:dyDescent="0.2">
      <c r="G552" s="37"/>
    </row>
    <row r="553" spans="7:7" ht="15.75" customHeight="1" x14ac:dyDescent="0.2">
      <c r="G553" s="37"/>
    </row>
    <row r="554" spans="7:7" ht="15.75" customHeight="1" x14ac:dyDescent="0.2">
      <c r="G554" s="37"/>
    </row>
    <row r="555" spans="7:7" ht="15.75" customHeight="1" x14ac:dyDescent="0.2">
      <c r="G555" s="37"/>
    </row>
    <row r="556" spans="7:7" ht="15.75" customHeight="1" x14ac:dyDescent="0.2">
      <c r="G556" s="37"/>
    </row>
    <row r="557" spans="7:7" ht="15.75" customHeight="1" x14ac:dyDescent="0.2">
      <c r="G557" s="37"/>
    </row>
    <row r="558" spans="7:7" ht="15.75" customHeight="1" x14ac:dyDescent="0.2">
      <c r="G558" s="37"/>
    </row>
    <row r="559" spans="7:7" ht="15.75" customHeight="1" x14ac:dyDescent="0.2">
      <c r="G559" s="37"/>
    </row>
    <row r="560" spans="7:7" ht="15.75" customHeight="1" x14ac:dyDescent="0.2">
      <c r="G560" s="37"/>
    </row>
    <row r="561" spans="7:7" ht="15.75" customHeight="1" x14ac:dyDescent="0.2">
      <c r="G561" s="37"/>
    </row>
    <row r="562" spans="7:7" ht="15.75" customHeight="1" x14ac:dyDescent="0.2">
      <c r="G562" s="37"/>
    </row>
    <row r="563" spans="7:7" ht="15.75" customHeight="1" x14ac:dyDescent="0.2">
      <c r="G563" s="37"/>
    </row>
    <row r="564" spans="7:7" ht="15.75" customHeight="1" x14ac:dyDescent="0.2">
      <c r="G564" s="37"/>
    </row>
    <row r="565" spans="7:7" ht="15.75" customHeight="1" x14ac:dyDescent="0.2">
      <c r="G565" s="37"/>
    </row>
    <row r="566" spans="7:7" ht="15.75" customHeight="1" x14ac:dyDescent="0.2">
      <c r="G566" s="37"/>
    </row>
    <row r="567" spans="7:7" ht="15.75" customHeight="1" x14ac:dyDescent="0.2">
      <c r="G567" s="37"/>
    </row>
    <row r="568" spans="7:7" ht="15.75" customHeight="1" x14ac:dyDescent="0.2">
      <c r="G568" s="37"/>
    </row>
    <row r="569" spans="7:7" ht="15.75" customHeight="1" x14ac:dyDescent="0.2">
      <c r="G569" s="37"/>
    </row>
    <row r="570" spans="7:7" ht="15.75" customHeight="1" x14ac:dyDescent="0.2">
      <c r="G570" s="37"/>
    </row>
    <row r="571" spans="7:7" ht="15.75" customHeight="1" x14ac:dyDescent="0.2">
      <c r="G571" s="37"/>
    </row>
    <row r="572" spans="7:7" ht="15.75" customHeight="1" x14ac:dyDescent="0.2">
      <c r="G572" s="37"/>
    </row>
    <row r="573" spans="7:7" ht="15.75" customHeight="1" x14ac:dyDescent="0.2">
      <c r="G573" s="37"/>
    </row>
    <row r="574" spans="7:7" ht="15.75" customHeight="1" x14ac:dyDescent="0.2">
      <c r="G574" s="37"/>
    </row>
    <row r="575" spans="7:7" ht="15.75" customHeight="1" x14ac:dyDescent="0.2">
      <c r="G575" s="37"/>
    </row>
    <row r="576" spans="7:7" ht="15.75" customHeight="1" x14ac:dyDescent="0.2">
      <c r="G576" s="37"/>
    </row>
    <row r="577" spans="7:7" ht="15.75" customHeight="1" x14ac:dyDescent="0.2">
      <c r="G577" s="37"/>
    </row>
    <row r="578" spans="7:7" ht="15.75" customHeight="1" x14ac:dyDescent="0.2">
      <c r="G578" s="37"/>
    </row>
    <row r="579" spans="7:7" ht="15.75" customHeight="1" x14ac:dyDescent="0.2">
      <c r="G579" s="37"/>
    </row>
    <row r="580" spans="7:7" ht="15.75" customHeight="1" x14ac:dyDescent="0.2">
      <c r="G580" s="37"/>
    </row>
    <row r="581" spans="7:7" ht="15.75" customHeight="1" x14ac:dyDescent="0.2">
      <c r="G581" s="37"/>
    </row>
    <row r="582" spans="7:7" ht="15.75" customHeight="1" x14ac:dyDescent="0.2">
      <c r="G582" s="37"/>
    </row>
    <row r="583" spans="7:7" ht="15.75" customHeight="1" x14ac:dyDescent="0.2">
      <c r="G583" s="37"/>
    </row>
    <row r="584" spans="7:7" ht="15.75" customHeight="1" x14ac:dyDescent="0.2">
      <c r="G584" s="37"/>
    </row>
    <row r="585" spans="7:7" ht="15.75" customHeight="1" x14ac:dyDescent="0.2">
      <c r="G585" s="37"/>
    </row>
    <row r="586" spans="7:7" ht="15.75" customHeight="1" x14ac:dyDescent="0.2">
      <c r="G586" s="37"/>
    </row>
    <row r="587" spans="7:7" ht="15.75" customHeight="1" x14ac:dyDescent="0.2">
      <c r="G587" s="37"/>
    </row>
    <row r="588" spans="7:7" ht="15.75" customHeight="1" x14ac:dyDescent="0.2">
      <c r="G588" s="37"/>
    </row>
    <row r="589" spans="7:7" ht="15.75" customHeight="1" x14ac:dyDescent="0.2">
      <c r="G589" s="37"/>
    </row>
    <row r="590" spans="7:7" ht="15.75" customHeight="1" x14ac:dyDescent="0.2">
      <c r="G590" s="37"/>
    </row>
    <row r="591" spans="7:7" ht="15.75" customHeight="1" x14ac:dyDescent="0.2">
      <c r="G591" s="37"/>
    </row>
    <row r="592" spans="7:7" ht="15.75" customHeight="1" x14ac:dyDescent="0.2">
      <c r="G592" s="37"/>
    </row>
    <row r="593" spans="7:7" ht="15.75" customHeight="1" x14ac:dyDescent="0.2">
      <c r="G593" s="37"/>
    </row>
    <row r="594" spans="7:7" ht="15.75" customHeight="1" x14ac:dyDescent="0.2">
      <c r="G594" s="37"/>
    </row>
    <row r="595" spans="7:7" ht="15.75" customHeight="1" x14ac:dyDescent="0.2">
      <c r="G595" s="37"/>
    </row>
    <row r="596" spans="7:7" ht="15.75" customHeight="1" x14ac:dyDescent="0.2">
      <c r="G596" s="37"/>
    </row>
    <row r="597" spans="7:7" ht="15.75" customHeight="1" x14ac:dyDescent="0.2">
      <c r="G597" s="37"/>
    </row>
    <row r="598" spans="7:7" ht="15.75" customHeight="1" x14ac:dyDescent="0.2">
      <c r="G598" s="37"/>
    </row>
    <row r="599" spans="7:7" ht="15.75" customHeight="1" x14ac:dyDescent="0.2">
      <c r="G599" s="37"/>
    </row>
    <row r="600" spans="7:7" ht="15.75" customHeight="1" x14ac:dyDescent="0.2">
      <c r="G600" s="37"/>
    </row>
    <row r="601" spans="7:7" ht="15.75" customHeight="1" x14ac:dyDescent="0.2">
      <c r="G601" s="37"/>
    </row>
    <row r="602" spans="7:7" ht="15.75" customHeight="1" x14ac:dyDescent="0.2">
      <c r="G602" s="37"/>
    </row>
    <row r="603" spans="7:7" ht="15.75" customHeight="1" x14ac:dyDescent="0.2">
      <c r="G603" s="37"/>
    </row>
    <row r="604" spans="7:7" ht="15.75" customHeight="1" x14ac:dyDescent="0.2">
      <c r="G604" s="37"/>
    </row>
    <row r="605" spans="7:7" ht="15.75" customHeight="1" x14ac:dyDescent="0.2">
      <c r="G605" s="37"/>
    </row>
    <row r="606" spans="7:7" ht="15.75" customHeight="1" x14ac:dyDescent="0.2">
      <c r="G606" s="37"/>
    </row>
    <row r="607" spans="7:7" ht="15.75" customHeight="1" x14ac:dyDescent="0.2">
      <c r="G607" s="37"/>
    </row>
    <row r="608" spans="7:7" ht="15.75" customHeight="1" x14ac:dyDescent="0.2">
      <c r="G608" s="37"/>
    </row>
    <row r="609" spans="7:7" ht="15.75" customHeight="1" x14ac:dyDescent="0.2">
      <c r="G609" s="37"/>
    </row>
    <row r="610" spans="7:7" ht="15.75" customHeight="1" x14ac:dyDescent="0.2">
      <c r="G610" s="37"/>
    </row>
    <row r="611" spans="7:7" ht="15.75" customHeight="1" x14ac:dyDescent="0.2">
      <c r="G611" s="37"/>
    </row>
    <row r="612" spans="7:7" ht="15.75" customHeight="1" x14ac:dyDescent="0.2">
      <c r="G612" s="37"/>
    </row>
    <row r="613" spans="7:7" ht="15.75" customHeight="1" x14ac:dyDescent="0.2">
      <c r="G613" s="37"/>
    </row>
    <row r="614" spans="7:7" ht="15.75" customHeight="1" x14ac:dyDescent="0.2">
      <c r="G614" s="37"/>
    </row>
    <row r="615" spans="7:7" ht="15.75" customHeight="1" x14ac:dyDescent="0.2">
      <c r="G615" s="37"/>
    </row>
    <row r="616" spans="7:7" ht="15.75" customHeight="1" x14ac:dyDescent="0.2">
      <c r="G616" s="37"/>
    </row>
    <row r="617" spans="7:7" ht="15.75" customHeight="1" x14ac:dyDescent="0.2">
      <c r="G617" s="37"/>
    </row>
    <row r="618" spans="7:7" ht="15.75" customHeight="1" x14ac:dyDescent="0.2">
      <c r="G618" s="37"/>
    </row>
    <row r="619" spans="7:7" ht="15.75" customHeight="1" x14ac:dyDescent="0.2">
      <c r="G619" s="37"/>
    </row>
    <row r="620" spans="7:7" ht="15.75" customHeight="1" x14ac:dyDescent="0.2">
      <c r="G620" s="37"/>
    </row>
    <row r="621" spans="7:7" ht="15.75" customHeight="1" x14ac:dyDescent="0.2">
      <c r="G621" s="37"/>
    </row>
    <row r="622" spans="7:7" ht="15.75" customHeight="1" x14ac:dyDescent="0.2">
      <c r="G622" s="37"/>
    </row>
    <row r="623" spans="7:7" ht="15.75" customHeight="1" x14ac:dyDescent="0.2">
      <c r="G623" s="37"/>
    </row>
    <row r="624" spans="7:7" ht="15.75" customHeight="1" x14ac:dyDescent="0.2">
      <c r="G624" s="37"/>
    </row>
    <row r="625" spans="7:7" ht="15.75" customHeight="1" x14ac:dyDescent="0.2">
      <c r="G625" s="37"/>
    </row>
    <row r="626" spans="7:7" ht="15.75" customHeight="1" x14ac:dyDescent="0.2">
      <c r="G626" s="37"/>
    </row>
    <row r="627" spans="7:7" ht="15.75" customHeight="1" x14ac:dyDescent="0.2">
      <c r="G627" s="37"/>
    </row>
    <row r="628" spans="7:7" ht="15.75" customHeight="1" x14ac:dyDescent="0.2">
      <c r="G628" s="37"/>
    </row>
    <row r="629" spans="7:7" ht="15.75" customHeight="1" x14ac:dyDescent="0.2">
      <c r="G629" s="37"/>
    </row>
    <row r="630" spans="7:7" ht="15.75" customHeight="1" x14ac:dyDescent="0.2">
      <c r="G630" s="37"/>
    </row>
    <row r="631" spans="7:7" ht="15.75" customHeight="1" x14ac:dyDescent="0.2">
      <c r="G631" s="37"/>
    </row>
    <row r="632" spans="7:7" ht="15.75" customHeight="1" x14ac:dyDescent="0.2">
      <c r="G632" s="37"/>
    </row>
    <row r="633" spans="7:7" ht="15.75" customHeight="1" x14ac:dyDescent="0.2">
      <c r="G633" s="37"/>
    </row>
    <row r="634" spans="7:7" ht="15.75" customHeight="1" x14ac:dyDescent="0.2">
      <c r="G634" s="37"/>
    </row>
    <row r="635" spans="7:7" ht="15.75" customHeight="1" x14ac:dyDescent="0.2">
      <c r="G635" s="37"/>
    </row>
    <row r="636" spans="7:7" ht="15.75" customHeight="1" x14ac:dyDescent="0.2">
      <c r="G636" s="37"/>
    </row>
    <row r="637" spans="7:7" ht="15.75" customHeight="1" x14ac:dyDescent="0.2">
      <c r="G637" s="37"/>
    </row>
    <row r="638" spans="7:7" ht="15.75" customHeight="1" x14ac:dyDescent="0.2">
      <c r="G638" s="37"/>
    </row>
    <row r="639" spans="7:7" ht="15.75" customHeight="1" x14ac:dyDescent="0.2">
      <c r="G639" s="37"/>
    </row>
    <row r="640" spans="7:7" ht="15.75" customHeight="1" x14ac:dyDescent="0.2">
      <c r="G640" s="37"/>
    </row>
    <row r="641" spans="7:7" ht="15.75" customHeight="1" x14ac:dyDescent="0.2">
      <c r="G641" s="37"/>
    </row>
    <row r="642" spans="7:7" ht="15.75" customHeight="1" x14ac:dyDescent="0.2">
      <c r="G642" s="37"/>
    </row>
    <row r="643" spans="7:7" ht="15.75" customHeight="1" x14ac:dyDescent="0.2">
      <c r="G643" s="37"/>
    </row>
    <row r="644" spans="7:7" ht="15.75" customHeight="1" x14ac:dyDescent="0.2">
      <c r="G644" s="37"/>
    </row>
    <row r="645" spans="7:7" ht="15.75" customHeight="1" x14ac:dyDescent="0.2">
      <c r="G645" s="37"/>
    </row>
    <row r="646" spans="7:7" ht="15.75" customHeight="1" x14ac:dyDescent="0.2">
      <c r="G646" s="37"/>
    </row>
    <row r="647" spans="7:7" ht="15.75" customHeight="1" x14ac:dyDescent="0.2">
      <c r="G647" s="37"/>
    </row>
    <row r="648" spans="7:7" ht="15.75" customHeight="1" x14ac:dyDescent="0.2">
      <c r="G648" s="37"/>
    </row>
    <row r="649" spans="7:7" ht="15.75" customHeight="1" x14ac:dyDescent="0.2">
      <c r="G649" s="37"/>
    </row>
    <row r="650" spans="7:7" ht="15.75" customHeight="1" x14ac:dyDescent="0.2">
      <c r="G650" s="37"/>
    </row>
    <row r="651" spans="7:7" ht="15.75" customHeight="1" x14ac:dyDescent="0.2">
      <c r="G651" s="37"/>
    </row>
    <row r="652" spans="7:7" ht="15.75" customHeight="1" x14ac:dyDescent="0.2">
      <c r="G652" s="37"/>
    </row>
    <row r="653" spans="7:7" ht="15.75" customHeight="1" x14ac:dyDescent="0.2">
      <c r="G653" s="37"/>
    </row>
    <row r="654" spans="7:7" ht="15.75" customHeight="1" x14ac:dyDescent="0.2">
      <c r="G654" s="37"/>
    </row>
    <row r="655" spans="7:7" ht="15.75" customHeight="1" x14ac:dyDescent="0.2">
      <c r="G655" s="37"/>
    </row>
    <row r="656" spans="7:7" ht="15.75" customHeight="1" x14ac:dyDescent="0.2">
      <c r="G656" s="37"/>
    </row>
    <row r="657" spans="7:7" ht="15.75" customHeight="1" x14ac:dyDescent="0.2">
      <c r="G657" s="37"/>
    </row>
    <row r="658" spans="7:7" ht="15.75" customHeight="1" x14ac:dyDescent="0.2">
      <c r="G658" s="37"/>
    </row>
    <row r="659" spans="7:7" ht="15.75" customHeight="1" x14ac:dyDescent="0.2">
      <c r="G659" s="37"/>
    </row>
    <row r="660" spans="7:7" ht="15.75" customHeight="1" x14ac:dyDescent="0.2">
      <c r="G660" s="37"/>
    </row>
    <row r="661" spans="7:7" ht="15.75" customHeight="1" x14ac:dyDescent="0.2">
      <c r="G661" s="37"/>
    </row>
    <row r="662" spans="7:7" ht="15.75" customHeight="1" x14ac:dyDescent="0.2">
      <c r="G662" s="37"/>
    </row>
    <row r="663" spans="7:7" ht="15.75" customHeight="1" x14ac:dyDescent="0.2">
      <c r="G663" s="37"/>
    </row>
    <row r="664" spans="7:7" ht="15.75" customHeight="1" x14ac:dyDescent="0.2">
      <c r="G664" s="37"/>
    </row>
    <row r="665" spans="7:7" ht="15.75" customHeight="1" x14ac:dyDescent="0.2">
      <c r="G665" s="37"/>
    </row>
    <row r="666" spans="7:7" ht="15.75" customHeight="1" x14ac:dyDescent="0.2">
      <c r="G666" s="37"/>
    </row>
    <row r="667" spans="7:7" ht="15.75" customHeight="1" x14ac:dyDescent="0.2">
      <c r="G667" s="37"/>
    </row>
    <row r="668" spans="7:7" ht="15.75" customHeight="1" x14ac:dyDescent="0.2">
      <c r="G668" s="37"/>
    </row>
    <row r="669" spans="7:7" ht="15.75" customHeight="1" x14ac:dyDescent="0.2">
      <c r="G669" s="37"/>
    </row>
    <row r="670" spans="7:7" ht="15.75" customHeight="1" x14ac:dyDescent="0.2">
      <c r="G670" s="37"/>
    </row>
    <row r="671" spans="7:7" ht="15.75" customHeight="1" x14ac:dyDescent="0.2">
      <c r="G671" s="37"/>
    </row>
    <row r="672" spans="7:7" ht="15.75" customHeight="1" x14ac:dyDescent="0.2">
      <c r="G672" s="37"/>
    </row>
    <row r="673" spans="7:7" ht="15.75" customHeight="1" x14ac:dyDescent="0.2">
      <c r="G673" s="37"/>
    </row>
    <row r="674" spans="7:7" ht="15.75" customHeight="1" x14ac:dyDescent="0.2">
      <c r="G674" s="37"/>
    </row>
    <row r="675" spans="7:7" ht="15.75" customHeight="1" x14ac:dyDescent="0.2">
      <c r="G675" s="37"/>
    </row>
    <row r="676" spans="7:7" ht="15.75" customHeight="1" x14ac:dyDescent="0.2">
      <c r="G676" s="37"/>
    </row>
    <row r="677" spans="7:7" ht="15.75" customHeight="1" x14ac:dyDescent="0.2">
      <c r="G677" s="37"/>
    </row>
    <row r="678" spans="7:7" ht="15.75" customHeight="1" x14ac:dyDescent="0.2">
      <c r="G678" s="37"/>
    </row>
    <row r="679" spans="7:7" ht="15.75" customHeight="1" x14ac:dyDescent="0.2">
      <c r="G679" s="37"/>
    </row>
    <row r="680" spans="7:7" ht="15.75" customHeight="1" x14ac:dyDescent="0.2">
      <c r="G680" s="37"/>
    </row>
    <row r="681" spans="7:7" ht="15.75" customHeight="1" x14ac:dyDescent="0.2">
      <c r="G681" s="37"/>
    </row>
    <row r="682" spans="7:7" ht="15.75" customHeight="1" x14ac:dyDescent="0.2">
      <c r="G682" s="37"/>
    </row>
    <row r="683" spans="7:7" ht="15.75" customHeight="1" x14ac:dyDescent="0.2">
      <c r="G683" s="37"/>
    </row>
    <row r="684" spans="7:7" ht="15.75" customHeight="1" x14ac:dyDescent="0.2">
      <c r="G684" s="37"/>
    </row>
    <row r="685" spans="7:7" ht="15.75" customHeight="1" x14ac:dyDescent="0.2">
      <c r="G685" s="37"/>
    </row>
    <row r="686" spans="7:7" ht="15.75" customHeight="1" x14ac:dyDescent="0.2">
      <c r="G686" s="37"/>
    </row>
    <row r="687" spans="7:7" ht="15.75" customHeight="1" x14ac:dyDescent="0.2">
      <c r="G687" s="37"/>
    </row>
    <row r="688" spans="7:7" ht="15.75" customHeight="1" x14ac:dyDescent="0.2">
      <c r="G688" s="37"/>
    </row>
    <row r="689" spans="7:7" ht="15.75" customHeight="1" x14ac:dyDescent="0.2">
      <c r="G689" s="37"/>
    </row>
    <row r="690" spans="7:7" ht="15.75" customHeight="1" x14ac:dyDescent="0.2">
      <c r="G690" s="37"/>
    </row>
    <row r="691" spans="7:7" ht="15.75" customHeight="1" x14ac:dyDescent="0.2">
      <c r="G691" s="37"/>
    </row>
    <row r="692" spans="7:7" ht="15.75" customHeight="1" x14ac:dyDescent="0.2">
      <c r="G692" s="37"/>
    </row>
    <row r="693" spans="7:7" ht="15.75" customHeight="1" x14ac:dyDescent="0.2">
      <c r="G693" s="37"/>
    </row>
    <row r="694" spans="7:7" ht="15.75" customHeight="1" x14ac:dyDescent="0.2">
      <c r="G694" s="37"/>
    </row>
    <row r="695" spans="7:7" ht="15.75" customHeight="1" x14ac:dyDescent="0.2">
      <c r="G695" s="37"/>
    </row>
    <row r="696" spans="7:7" ht="15.75" customHeight="1" x14ac:dyDescent="0.2">
      <c r="G696" s="37"/>
    </row>
    <row r="697" spans="7:7" ht="15.75" customHeight="1" x14ac:dyDescent="0.2">
      <c r="G697" s="37"/>
    </row>
    <row r="698" spans="7:7" ht="15.75" customHeight="1" x14ac:dyDescent="0.2">
      <c r="G698" s="37"/>
    </row>
    <row r="699" spans="7:7" ht="15.75" customHeight="1" x14ac:dyDescent="0.2">
      <c r="G699" s="37"/>
    </row>
    <row r="700" spans="7:7" ht="15.75" customHeight="1" x14ac:dyDescent="0.2">
      <c r="G700" s="37"/>
    </row>
    <row r="701" spans="7:7" ht="15.75" customHeight="1" x14ac:dyDescent="0.2">
      <c r="G701" s="37"/>
    </row>
    <row r="702" spans="7:7" ht="15.75" customHeight="1" x14ac:dyDescent="0.2">
      <c r="G702" s="37"/>
    </row>
    <row r="703" spans="7:7" ht="15.75" customHeight="1" x14ac:dyDescent="0.2">
      <c r="G703" s="37"/>
    </row>
    <row r="704" spans="7:7" ht="15.75" customHeight="1" x14ac:dyDescent="0.2">
      <c r="G704" s="37"/>
    </row>
    <row r="705" spans="7:7" ht="15.75" customHeight="1" x14ac:dyDescent="0.2">
      <c r="G705" s="37"/>
    </row>
    <row r="706" spans="7:7" ht="15.75" customHeight="1" x14ac:dyDescent="0.2">
      <c r="G706" s="37"/>
    </row>
    <row r="707" spans="7:7" ht="15.75" customHeight="1" x14ac:dyDescent="0.2">
      <c r="G707" s="37"/>
    </row>
    <row r="708" spans="7:7" ht="15.75" customHeight="1" x14ac:dyDescent="0.2">
      <c r="G708" s="37"/>
    </row>
    <row r="709" spans="7:7" ht="15.75" customHeight="1" x14ac:dyDescent="0.2">
      <c r="G709" s="37"/>
    </row>
    <row r="710" spans="7:7" ht="15.75" customHeight="1" x14ac:dyDescent="0.2">
      <c r="G710" s="37"/>
    </row>
    <row r="711" spans="7:7" ht="15.75" customHeight="1" x14ac:dyDescent="0.2">
      <c r="G711" s="37"/>
    </row>
    <row r="712" spans="7:7" ht="15.75" customHeight="1" x14ac:dyDescent="0.2">
      <c r="G712" s="37"/>
    </row>
    <row r="713" spans="7:7" ht="15.75" customHeight="1" x14ac:dyDescent="0.2">
      <c r="G713" s="37"/>
    </row>
    <row r="714" spans="7:7" ht="15.75" customHeight="1" x14ac:dyDescent="0.2">
      <c r="G714" s="37"/>
    </row>
    <row r="715" spans="7:7" ht="15.75" customHeight="1" x14ac:dyDescent="0.2">
      <c r="G715" s="37"/>
    </row>
    <row r="716" spans="7:7" ht="15.75" customHeight="1" x14ac:dyDescent="0.2">
      <c r="G716" s="37"/>
    </row>
    <row r="717" spans="7:7" ht="15.75" customHeight="1" x14ac:dyDescent="0.2">
      <c r="G717" s="37"/>
    </row>
    <row r="718" spans="7:7" ht="15.75" customHeight="1" x14ac:dyDescent="0.2">
      <c r="G718" s="37"/>
    </row>
    <row r="719" spans="7:7" ht="15.75" customHeight="1" x14ac:dyDescent="0.2">
      <c r="G719" s="37"/>
    </row>
    <row r="720" spans="7:7" ht="15.75" customHeight="1" x14ac:dyDescent="0.2">
      <c r="G720" s="37"/>
    </row>
    <row r="721" spans="7:7" ht="15.75" customHeight="1" x14ac:dyDescent="0.2">
      <c r="G721" s="37"/>
    </row>
    <row r="722" spans="7:7" ht="15.75" customHeight="1" x14ac:dyDescent="0.2">
      <c r="G722" s="37"/>
    </row>
    <row r="723" spans="7:7" ht="15.75" customHeight="1" x14ac:dyDescent="0.2">
      <c r="G723" s="37"/>
    </row>
    <row r="724" spans="7:7" ht="15.75" customHeight="1" x14ac:dyDescent="0.2">
      <c r="G724" s="37"/>
    </row>
    <row r="725" spans="7:7" ht="15.75" customHeight="1" x14ac:dyDescent="0.2">
      <c r="G725" s="37"/>
    </row>
    <row r="726" spans="7:7" ht="15.75" customHeight="1" x14ac:dyDescent="0.2">
      <c r="G726" s="37"/>
    </row>
    <row r="727" spans="7:7" ht="15.75" customHeight="1" x14ac:dyDescent="0.2">
      <c r="G727" s="37"/>
    </row>
    <row r="728" spans="7:7" ht="15.75" customHeight="1" x14ac:dyDescent="0.2">
      <c r="G728" s="37"/>
    </row>
    <row r="729" spans="7:7" ht="15.75" customHeight="1" x14ac:dyDescent="0.2">
      <c r="G729" s="37"/>
    </row>
    <row r="730" spans="7:7" ht="15.75" customHeight="1" x14ac:dyDescent="0.2">
      <c r="G730" s="37"/>
    </row>
    <row r="731" spans="7:7" ht="15.75" customHeight="1" x14ac:dyDescent="0.2">
      <c r="G731" s="37"/>
    </row>
    <row r="732" spans="7:7" ht="15.75" customHeight="1" x14ac:dyDescent="0.2">
      <c r="G732" s="37"/>
    </row>
    <row r="733" spans="7:7" ht="15.75" customHeight="1" x14ac:dyDescent="0.2">
      <c r="G733" s="37"/>
    </row>
    <row r="734" spans="7:7" ht="15.75" customHeight="1" x14ac:dyDescent="0.2">
      <c r="G734" s="37"/>
    </row>
    <row r="735" spans="7:7" ht="15.75" customHeight="1" x14ac:dyDescent="0.2">
      <c r="G735" s="37"/>
    </row>
    <row r="736" spans="7:7" ht="15.75" customHeight="1" x14ac:dyDescent="0.2">
      <c r="G736" s="37"/>
    </row>
    <row r="737" spans="7:7" ht="15.75" customHeight="1" x14ac:dyDescent="0.2">
      <c r="G737" s="37"/>
    </row>
    <row r="738" spans="7:7" ht="15.75" customHeight="1" x14ac:dyDescent="0.2">
      <c r="G738" s="37"/>
    </row>
    <row r="739" spans="7:7" ht="15.75" customHeight="1" x14ac:dyDescent="0.2">
      <c r="G739" s="37"/>
    </row>
    <row r="740" spans="7:7" ht="15.75" customHeight="1" x14ac:dyDescent="0.2">
      <c r="G740" s="37"/>
    </row>
    <row r="741" spans="7:7" ht="15.75" customHeight="1" x14ac:dyDescent="0.2">
      <c r="G741" s="37"/>
    </row>
    <row r="742" spans="7:7" ht="15.75" customHeight="1" x14ac:dyDescent="0.2">
      <c r="G742" s="37"/>
    </row>
    <row r="743" spans="7:7" ht="15.75" customHeight="1" x14ac:dyDescent="0.2">
      <c r="G743" s="37"/>
    </row>
    <row r="744" spans="7:7" ht="15.75" customHeight="1" x14ac:dyDescent="0.2">
      <c r="G744" s="37"/>
    </row>
    <row r="745" spans="7:7" ht="15.75" customHeight="1" x14ac:dyDescent="0.2">
      <c r="G745" s="37"/>
    </row>
    <row r="746" spans="7:7" ht="15.75" customHeight="1" x14ac:dyDescent="0.2">
      <c r="G746" s="37"/>
    </row>
    <row r="747" spans="7:7" ht="15.75" customHeight="1" x14ac:dyDescent="0.2">
      <c r="G747" s="37"/>
    </row>
    <row r="748" spans="7:7" ht="15.75" customHeight="1" x14ac:dyDescent="0.2">
      <c r="G748" s="37"/>
    </row>
    <row r="749" spans="7:7" ht="15.75" customHeight="1" x14ac:dyDescent="0.2">
      <c r="G749" s="37"/>
    </row>
    <row r="750" spans="7:7" ht="15.75" customHeight="1" x14ac:dyDescent="0.2">
      <c r="G750" s="37"/>
    </row>
    <row r="751" spans="7:7" ht="15.75" customHeight="1" x14ac:dyDescent="0.2">
      <c r="G751" s="37"/>
    </row>
    <row r="752" spans="7:7" ht="15.75" customHeight="1" x14ac:dyDescent="0.2">
      <c r="G752" s="37"/>
    </row>
    <row r="753" spans="7:7" ht="15.75" customHeight="1" x14ac:dyDescent="0.2">
      <c r="G753" s="37"/>
    </row>
    <row r="754" spans="7:7" ht="15.75" customHeight="1" x14ac:dyDescent="0.2">
      <c r="G754" s="37"/>
    </row>
    <row r="755" spans="7:7" ht="15.75" customHeight="1" x14ac:dyDescent="0.2">
      <c r="G755" s="37"/>
    </row>
    <row r="756" spans="7:7" ht="15.75" customHeight="1" x14ac:dyDescent="0.2">
      <c r="G756" s="37"/>
    </row>
    <row r="757" spans="7:7" ht="15.75" customHeight="1" x14ac:dyDescent="0.2">
      <c r="G757" s="37"/>
    </row>
    <row r="758" spans="7:7" ht="15.75" customHeight="1" x14ac:dyDescent="0.2">
      <c r="G758" s="37"/>
    </row>
    <row r="759" spans="7:7" ht="15.75" customHeight="1" x14ac:dyDescent="0.2">
      <c r="G759" s="37"/>
    </row>
    <row r="760" spans="7:7" ht="15.75" customHeight="1" x14ac:dyDescent="0.2">
      <c r="G760" s="37"/>
    </row>
    <row r="761" spans="7:7" ht="15.75" customHeight="1" x14ac:dyDescent="0.2">
      <c r="G761" s="37"/>
    </row>
    <row r="762" spans="7:7" ht="15.75" customHeight="1" x14ac:dyDescent="0.2">
      <c r="G762" s="37"/>
    </row>
    <row r="763" spans="7:7" ht="15.75" customHeight="1" x14ac:dyDescent="0.2">
      <c r="G763" s="37"/>
    </row>
    <row r="764" spans="7:7" ht="15.75" customHeight="1" x14ac:dyDescent="0.2">
      <c r="G764" s="37"/>
    </row>
    <row r="765" spans="7:7" ht="15.75" customHeight="1" x14ac:dyDescent="0.2">
      <c r="G765" s="37"/>
    </row>
    <row r="766" spans="7:7" ht="15.75" customHeight="1" x14ac:dyDescent="0.2">
      <c r="G766" s="37"/>
    </row>
    <row r="767" spans="7:7" ht="15.75" customHeight="1" x14ac:dyDescent="0.2">
      <c r="G767" s="37"/>
    </row>
    <row r="768" spans="7:7" ht="15.75" customHeight="1" x14ac:dyDescent="0.2">
      <c r="G768" s="37"/>
    </row>
    <row r="769" spans="7:7" ht="15.75" customHeight="1" x14ac:dyDescent="0.2">
      <c r="G769" s="37"/>
    </row>
    <row r="770" spans="7:7" ht="15.75" customHeight="1" x14ac:dyDescent="0.2">
      <c r="G770" s="37"/>
    </row>
    <row r="771" spans="7:7" ht="15.75" customHeight="1" x14ac:dyDescent="0.2">
      <c r="G771" s="37"/>
    </row>
    <row r="772" spans="7:7" ht="15.75" customHeight="1" x14ac:dyDescent="0.2">
      <c r="G772" s="37"/>
    </row>
    <row r="773" spans="7:7" ht="15.75" customHeight="1" x14ac:dyDescent="0.2">
      <c r="G773" s="37"/>
    </row>
    <row r="774" spans="7:7" ht="15.75" customHeight="1" x14ac:dyDescent="0.2">
      <c r="G774" s="37"/>
    </row>
    <row r="775" spans="7:7" ht="15.75" customHeight="1" x14ac:dyDescent="0.2">
      <c r="G775" s="37"/>
    </row>
    <row r="776" spans="7:7" ht="15.75" customHeight="1" x14ac:dyDescent="0.2">
      <c r="G776" s="37"/>
    </row>
    <row r="777" spans="7:7" ht="15.75" customHeight="1" x14ac:dyDescent="0.2">
      <c r="G777" s="37"/>
    </row>
    <row r="778" spans="7:7" ht="15.75" customHeight="1" x14ac:dyDescent="0.2">
      <c r="G778" s="37"/>
    </row>
    <row r="779" spans="7:7" ht="15.75" customHeight="1" x14ac:dyDescent="0.2">
      <c r="G779" s="37"/>
    </row>
    <row r="780" spans="7:7" ht="15.75" customHeight="1" x14ac:dyDescent="0.2">
      <c r="G780" s="37"/>
    </row>
    <row r="781" spans="7:7" ht="15.75" customHeight="1" x14ac:dyDescent="0.2">
      <c r="G781" s="37"/>
    </row>
    <row r="782" spans="7:7" ht="15.75" customHeight="1" x14ac:dyDescent="0.2">
      <c r="G782" s="37"/>
    </row>
    <row r="783" spans="7:7" ht="15.75" customHeight="1" x14ac:dyDescent="0.2">
      <c r="G783" s="37"/>
    </row>
    <row r="784" spans="7:7" ht="15.75" customHeight="1" x14ac:dyDescent="0.2">
      <c r="G784" s="37"/>
    </row>
    <row r="785" spans="7:7" ht="15.75" customHeight="1" x14ac:dyDescent="0.2">
      <c r="G785" s="37"/>
    </row>
    <row r="786" spans="7:7" ht="15.75" customHeight="1" x14ac:dyDescent="0.2">
      <c r="G786" s="37"/>
    </row>
    <row r="787" spans="7:7" ht="15.75" customHeight="1" x14ac:dyDescent="0.2">
      <c r="G787" s="37"/>
    </row>
    <row r="788" spans="7:7" ht="15.75" customHeight="1" x14ac:dyDescent="0.2">
      <c r="G788" s="37"/>
    </row>
    <row r="789" spans="7:7" ht="15.75" customHeight="1" x14ac:dyDescent="0.2">
      <c r="G789" s="37"/>
    </row>
    <row r="790" spans="7:7" ht="15.75" customHeight="1" x14ac:dyDescent="0.2">
      <c r="G790" s="37"/>
    </row>
    <row r="791" spans="7:7" ht="15.75" customHeight="1" x14ac:dyDescent="0.2">
      <c r="G791" s="37"/>
    </row>
    <row r="792" spans="7:7" ht="15.75" customHeight="1" x14ac:dyDescent="0.2">
      <c r="G792" s="37"/>
    </row>
    <row r="793" spans="7:7" ht="15.75" customHeight="1" x14ac:dyDescent="0.2">
      <c r="G793" s="37"/>
    </row>
    <row r="794" spans="7:7" ht="15.75" customHeight="1" x14ac:dyDescent="0.2">
      <c r="G794" s="37"/>
    </row>
    <row r="795" spans="7:7" ht="15.75" customHeight="1" x14ac:dyDescent="0.2">
      <c r="G795" s="37"/>
    </row>
    <row r="796" spans="7:7" ht="15.75" customHeight="1" x14ac:dyDescent="0.2">
      <c r="G796" s="37"/>
    </row>
    <row r="797" spans="7:7" ht="15.75" customHeight="1" x14ac:dyDescent="0.2">
      <c r="G797" s="37"/>
    </row>
    <row r="798" spans="7:7" ht="15.75" customHeight="1" x14ac:dyDescent="0.2">
      <c r="G798" s="37"/>
    </row>
    <row r="799" spans="7:7" ht="15.75" customHeight="1" x14ac:dyDescent="0.2">
      <c r="G799" s="37"/>
    </row>
    <row r="800" spans="7:7" ht="15.75" customHeight="1" x14ac:dyDescent="0.2">
      <c r="G800" s="37"/>
    </row>
    <row r="801" spans="7:7" ht="15.75" customHeight="1" x14ac:dyDescent="0.2">
      <c r="G801" s="37"/>
    </row>
    <row r="802" spans="7:7" ht="15.75" customHeight="1" x14ac:dyDescent="0.2">
      <c r="G802" s="37"/>
    </row>
    <row r="803" spans="7:7" ht="15.75" customHeight="1" x14ac:dyDescent="0.2">
      <c r="G803" s="37"/>
    </row>
    <row r="804" spans="7:7" ht="15.75" customHeight="1" x14ac:dyDescent="0.2">
      <c r="G804" s="37"/>
    </row>
    <row r="805" spans="7:7" ht="15.75" customHeight="1" x14ac:dyDescent="0.2">
      <c r="G805" s="37"/>
    </row>
    <row r="806" spans="7:7" ht="15.75" customHeight="1" x14ac:dyDescent="0.2">
      <c r="G806" s="37"/>
    </row>
    <row r="807" spans="7:7" ht="15.75" customHeight="1" x14ac:dyDescent="0.2">
      <c r="G807" s="37"/>
    </row>
    <row r="808" spans="7:7" ht="15.75" customHeight="1" x14ac:dyDescent="0.2">
      <c r="G808" s="37"/>
    </row>
    <row r="809" spans="7:7" ht="15.75" customHeight="1" x14ac:dyDescent="0.2">
      <c r="G809" s="37"/>
    </row>
    <row r="810" spans="7:7" ht="15.75" customHeight="1" x14ac:dyDescent="0.2">
      <c r="G810" s="37"/>
    </row>
    <row r="811" spans="7:7" ht="15.75" customHeight="1" x14ac:dyDescent="0.2">
      <c r="G811" s="37"/>
    </row>
    <row r="812" spans="7:7" ht="15.75" customHeight="1" x14ac:dyDescent="0.2">
      <c r="G812" s="37"/>
    </row>
    <row r="813" spans="7:7" ht="15.75" customHeight="1" x14ac:dyDescent="0.2">
      <c r="G813" s="37"/>
    </row>
    <row r="814" spans="7:7" ht="15.75" customHeight="1" x14ac:dyDescent="0.2">
      <c r="G814" s="37"/>
    </row>
    <row r="815" spans="7:7" ht="15.75" customHeight="1" x14ac:dyDescent="0.2">
      <c r="G815" s="37"/>
    </row>
    <row r="816" spans="7:7" ht="15.75" customHeight="1" x14ac:dyDescent="0.2">
      <c r="G816" s="37"/>
    </row>
    <row r="817" spans="7:7" ht="15.75" customHeight="1" x14ac:dyDescent="0.2">
      <c r="G817" s="37"/>
    </row>
    <row r="818" spans="7:7" ht="15.75" customHeight="1" x14ac:dyDescent="0.2">
      <c r="G818" s="37"/>
    </row>
    <row r="819" spans="7:7" ht="15.75" customHeight="1" x14ac:dyDescent="0.2">
      <c r="G819" s="37"/>
    </row>
    <row r="820" spans="7:7" ht="15.75" customHeight="1" x14ac:dyDescent="0.2">
      <c r="G820" s="37"/>
    </row>
    <row r="821" spans="7:7" ht="15.75" customHeight="1" x14ac:dyDescent="0.2">
      <c r="G821" s="37"/>
    </row>
    <row r="822" spans="7:7" ht="15.75" customHeight="1" x14ac:dyDescent="0.2">
      <c r="G822" s="37"/>
    </row>
    <row r="823" spans="7:7" ht="15.75" customHeight="1" x14ac:dyDescent="0.2">
      <c r="G823" s="37"/>
    </row>
    <row r="824" spans="7:7" ht="15.75" customHeight="1" x14ac:dyDescent="0.2">
      <c r="G824" s="37"/>
    </row>
    <row r="825" spans="7:7" ht="15.75" customHeight="1" x14ac:dyDescent="0.2">
      <c r="G825" s="37"/>
    </row>
    <row r="826" spans="7:7" ht="15.75" customHeight="1" x14ac:dyDescent="0.2">
      <c r="G826" s="37"/>
    </row>
    <row r="827" spans="7:7" ht="15.75" customHeight="1" x14ac:dyDescent="0.2">
      <c r="G827" s="37"/>
    </row>
    <row r="828" spans="7:7" ht="15.75" customHeight="1" x14ac:dyDescent="0.2">
      <c r="G828" s="37"/>
    </row>
    <row r="829" spans="7:7" ht="15.75" customHeight="1" x14ac:dyDescent="0.2">
      <c r="G829" s="37"/>
    </row>
    <row r="830" spans="7:7" ht="15.75" customHeight="1" x14ac:dyDescent="0.2">
      <c r="G830" s="37"/>
    </row>
    <row r="831" spans="7:7" ht="15.75" customHeight="1" x14ac:dyDescent="0.2">
      <c r="G831" s="37"/>
    </row>
    <row r="832" spans="7:7" ht="15.75" customHeight="1" x14ac:dyDescent="0.2">
      <c r="G832" s="37"/>
    </row>
    <row r="833" spans="7:7" ht="15.75" customHeight="1" x14ac:dyDescent="0.2">
      <c r="G833" s="37"/>
    </row>
    <row r="834" spans="7:7" ht="15.75" customHeight="1" x14ac:dyDescent="0.2">
      <c r="G834" s="37"/>
    </row>
    <row r="835" spans="7:7" ht="15.75" customHeight="1" x14ac:dyDescent="0.2">
      <c r="G835" s="37"/>
    </row>
    <row r="836" spans="7:7" ht="15.75" customHeight="1" x14ac:dyDescent="0.2">
      <c r="G836" s="37"/>
    </row>
    <row r="837" spans="7:7" ht="15.75" customHeight="1" x14ac:dyDescent="0.2">
      <c r="G837" s="37"/>
    </row>
    <row r="838" spans="7:7" ht="15.75" customHeight="1" x14ac:dyDescent="0.2">
      <c r="G838" s="37"/>
    </row>
    <row r="839" spans="7:7" ht="15.75" customHeight="1" x14ac:dyDescent="0.2">
      <c r="G839" s="37"/>
    </row>
    <row r="840" spans="7:7" ht="15.75" customHeight="1" x14ac:dyDescent="0.2">
      <c r="G840" s="37"/>
    </row>
    <row r="841" spans="7:7" ht="15.75" customHeight="1" x14ac:dyDescent="0.2">
      <c r="G841" s="37"/>
    </row>
    <row r="842" spans="7:7" ht="15.75" customHeight="1" x14ac:dyDescent="0.2">
      <c r="G842" s="37"/>
    </row>
    <row r="843" spans="7:7" ht="15.75" customHeight="1" x14ac:dyDescent="0.2">
      <c r="G843" s="37"/>
    </row>
    <row r="844" spans="7:7" ht="15.75" customHeight="1" x14ac:dyDescent="0.2">
      <c r="G844" s="37"/>
    </row>
    <row r="845" spans="7:7" ht="15.75" customHeight="1" x14ac:dyDescent="0.2">
      <c r="G845" s="37"/>
    </row>
    <row r="846" spans="7:7" ht="15.75" customHeight="1" x14ac:dyDescent="0.2">
      <c r="G846" s="37"/>
    </row>
    <row r="847" spans="7:7" ht="15.75" customHeight="1" x14ac:dyDescent="0.2">
      <c r="G847" s="37"/>
    </row>
    <row r="848" spans="7:7" ht="15.75" customHeight="1" x14ac:dyDescent="0.2">
      <c r="G848" s="37"/>
    </row>
    <row r="849" spans="7:7" ht="15.75" customHeight="1" x14ac:dyDescent="0.2">
      <c r="G849" s="37"/>
    </row>
    <row r="850" spans="7:7" ht="15.75" customHeight="1" x14ac:dyDescent="0.2">
      <c r="G850" s="37"/>
    </row>
    <row r="851" spans="7:7" ht="15.75" customHeight="1" x14ac:dyDescent="0.2">
      <c r="G851" s="37"/>
    </row>
    <row r="852" spans="7:7" ht="15.75" customHeight="1" x14ac:dyDescent="0.2">
      <c r="G852" s="37"/>
    </row>
    <row r="853" spans="7:7" ht="15.75" customHeight="1" x14ac:dyDescent="0.2">
      <c r="G853" s="37"/>
    </row>
    <row r="854" spans="7:7" ht="15.75" customHeight="1" x14ac:dyDescent="0.2">
      <c r="G854" s="37"/>
    </row>
    <row r="855" spans="7:7" ht="15.75" customHeight="1" x14ac:dyDescent="0.2">
      <c r="G855" s="37"/>
    </row>
    <row r="856" spans="7:7" ht="15.75" customHeight="1" x14ac:dyDescent="0.2">
      <c r="G856" s="37"/>
    </row>
    <row r="857" spans="7:7" ht="15.75" customHeight="1" x14ac:dyDescent="0.2">
      <c r="G857" s="37"/>
    </row>
    <row r="858" spans="7:7" ht="15.75" customHeight="1" x14ac:dyDescent="0.2">
      <c r="G858" s="37"/>
    </row>
    <row r="859" spans="7:7" ht="15.75" customHeight="1" x14ac:dyDescent="0.2">
      <c r="G859" s="37"/>
    </row>
    <row r="860" spans="7:7" ht="15.75" customHeight="1" x14ac:dyDescent="0.2">
      <c r="G860" s="37"/>
    </row>
    <row r="861" spans="7:7" ht="15.75" customHeight="1" x14ac:dyDescent="0.2">
      <c r="G861" s="37"/>
    </row>
    <row r="862" spans="7:7" ht="15.75" customHeight="1" x14ac:dyDescent="0.2">
      <c r="G862" s="37"/>
    </row>
    <row r="863" spans="7:7" ht="15.75" customHeight="1" x14ac:dyDescent="0.2">
      <c r="G863" s="37"/>
    </row>
    <row r="864" spans="7:7" ht="15.75" customHeight="1" x14ac:dyDescent="0.2">
      <c r="G864" s="37"/>
    </row>
    <row r="865" spans="7:7" ht="15.75" customHeight="1" x14ac:dyDescent="0.2">
      <c r="G865" s="37"/>
    </row>
    <row r="866" spans="7:7" ht="15.75" customHeight="1" x14ac:dyDescent="0.2">
      <c r="G866" s="37"/>
    </row>
    <row r="867" spans="7:7" ht="15.75" customHeight="1" x14ac:dyDescent="0.2">
      <c r="G867" s="37"/>
    </row>
    <row r="868" spans="7:7" ht="15.75" customHeight="1" x14ac:dyDescent="0.2">
      <c r="G868" s="37"/>
    </row>
    <row r="869" spans="7:7" ht="15.75" customHeight="1" x14ac:dyDescent="0.2">
      <c r="G869" s="37"/>
    </row>
    <row r="870" spans="7:7" ht="15.75" customHeight="1" x14ac:dyDescent="0.2">
      <c r="G870" s="37"/>
    </row>
    <row r="871" spans="7:7" ht="15.75" customHeight="1" x14ac:dyDescent="0.2">
      <c r="G871" s="37"/>
    </row>
    <row r="872" spans="7:7" ht="15.75" customHeight="1" x14ac:dyDescent="0.2">
      <c r="G872" s="37"/>
    </row>
    <row r="873" spans="7:7" ht="15.75" customHeight="1" x14ac:dyDescent="0.2">
      <c r="G873" s="37"/>
    </row>
    <row r="874" spans="7:7" ht="15.75" customHeight="1" x14ac:dyDescent="0.2">
      <c r="G874" s="37"/>
    </row>
    <row r="875" spans="7:7" ht="15.75" customHeight="1" x14ac:dyDescent="0.2">
      <c r="G875" s="37"/>
    </row>
    <row r="876" spans="7:7" ht="15.75" customHeight="1" x14ac:dyDescent="0.2">
      <c r="G876" s="37"/>
    </row>
    <row r="877" spans="7:7" ht="15.75" customHeight="1" x14ac:dyDescent="0.2">
      <c r="G877" s="37"/>
    </row>
    <row r="878" spans="7:7" ht="15.75" customHeight="1" x14ac:dyDescent="0.2">
      <c r="G878" s="37"/>
    </row>
    <row r="879" spans="7:7" ht="15.75" customHeight="1" x14ac:dyDescent="0.2">
      <c r="G879" s="37"/>
    </row>
    <row r="880" spans="7:7" ht="15.75" customHeight="1" x14ac:dyDescent="0.2">
      <c r="G880" s="37"/>
    </row>
    <row r="881" spans="7:7" ht="15.75" customHeight="1" x14ac:dyDescent="0.2">
      <c r="G881" s="37"/>
    </row>
    <row r="882" spans="7:7" ht="15.75" customHeight="1" x14ac:dyDescent="0.2">
      <c r="G882" s="37"/>
    </row>
    <row r="883" spans="7:7" ht="15.75" customHeight="1" x14ac:dyDescent="0.2">
      <c r="G883" s="37"/>
    </row>
    <row r="884" spans="7:7" ht="15.75" customHeight="1" x14ac:dyDescent="0.2">
      <c r="G884" s="37"/>
    </row>
    <row r="885" spans="7:7" ht="15.75" customHeight="1" x14ac:dyDescent="0.2">
      <c r="G885" s="37"/>
    </row>
    <row r="886" spans="7:7" ht="15.75" customHeight="1" x14ac:dyDescent="0.2">
      <c r="G886" s="37"/>
    </row>
    <row r="887" spans="7:7" ht="15.75" customHeight="1" x14ac:dyDescent="0.2">
      <c r="G887" s="37"/>
    </row>
    <row r="888" spans="7:7" ht="15.75" customHeight="1" x14ac:dyDescent="0.2">
      <c r="G888" s="37"/>
    </row>
    <row r="889" spans="7:7" ht="15.75" customHeight="1" x14ac:dyDescent="0.2">
      <c r="G889" s="37"/>
    </row>
    <row r="890" spans="7:7" ht="15.75" customHeight="1" x14ac:dyDescent="0.2">
      <c r="G890" s="37"/>
    </row>
    <row r="891" spans="7:7" ht="15.75" customHeight="1" x14ac:dyDescent="0.2">
      <c r="G891" s="37"/>
    </row>
    <row r="892" spans="7:7" ht="15.75" customHeight="1" x14ac:dyDescent="0.2">
      <c r="G892" s="37"/>
    </row>
    <row r="893" spans="7:7" ht="15.75" customHeight="1" x14ac:dyDescent="0.2">
      <c r="G893" s="37"/>
    </row>
    <row r="894" spans="7:7" ht="15.75" customHeight="1" x14ac:dyDescent="0.2">
      <c r="G894" s="37"/>
    </row>
    <row r="895" spans="7:7" ht="15.75" customHeight="1" x14ac:dyDescent="0.2">
      <c r="G895" s="37"/>
    </row>
    <row r="896" spans="7:7" ht="15.75" customHeight="1" x14ac:dyDescent="0.2">
      <c r="G896" s="37"/>
    </row>
    <row r="897" spans="7:7" ht="15.75" customHeight="1" x14ac:dyDescent="0.2">
      <c r="G897" s="37"/>
    </row>
    <row r="898" spans="7:7" ht="15.75" customHeight="1" x14ac:dyDescent="0.2">
      <c r="G898" s="37"/>
    </row>
    <row r="899" spans="7:7" ht="15.75" customHeight="1" x14ac:dyDescent="0.2">
      <c r="G899" s="37"/>
    </row>
    <row r="900" spans="7:7" ht="15.75" customHeight="1" x14ac:dyDescent="0.2">
      <c r="G900" s="37"/>
    </row>
    <row r="901" spans="7:7" ht="15.75" customHeight="1" x14ac:dyDescent="0.2">
      <c r="G901" s="37"/>
    </row>
    <row r="902" spans="7:7" ht="15.75" customHeight="1" x14ac:dyDescent="0.2">
      <c r="G902" s="37"/>
    </row>
    <row r="903" spans="7:7" ht="15.75" customHeight="1" x14ac:dyDescent="0.2">
      <c r="G903" s="37"/>
    </row>
    <row r="904" spans="7:7" ht="15.75" customHeight="1" x14ac:dyDescent="0.2">
      <c r="G904" s="37"/>
    </row>
    <row r="905" spans="7:7" ht="15.75" customHeight="1" x14ac:dyDescent="0.2">
      <c r="G905" s="37"/>
    </row>
    <row r="906" spans="7:7" ht="15.75" customHeight="1" x14ac:dyDescent="0.2">
      <c r="G906" s="37"/>
    </row>
    <row r="907" spans="7:7" ht="15.75" customHeight="1" x14ac:dyDescent="0.2">
      <c r="G907" s="37"/>
    </row>
    <row r="908" spans="7:7" ht="15.75" customHeight="1" x14ac:dyDescent="0.2">
      <c r="G908" s="37"/>
    </row>
    <row r="909" spans="7:7" ht="15.75" customHeight="1" x14ac:dyDescent="0.2">
      <c r="G909" s="37"/>
    </row>
    <row r="910" spans="7:7" ht="15.75" customHeight="1" x14ac:dyDescent="0.2">
      <c r="G910" s="37"/>
    </row>
    <row r="911" spans="7:7" ht="15.75" customHeight="1" x14ac:dyDescent="0.2">
      <c r="G911" s="37"/>
    </row>
    <row r="912" spans="7:7" ht="15.75" customHeight="1" x14ac:dyDescent="0.2">
      <c r="G912" s="37"/>
    </row>
    <row r="913" spans="7:7" ht="15.75" customHeight="1" x14ac:dyDescent="0.2">
      <c r="G913" s="37"/>
    </row>
    <row r="914" spans="7:7" ht="15.75" customHeight="1" x14ac:dyDescent="0.2">
      <c r="G914" s="37"/>
    </row>
    <row r="915" spans="7:7" ht="15.75" customHeight="1" x14ac:dyDescent="0.2">
      <c r="G915" s="37"/>
    </row>
    <row r="916" spans="7:7" ht="15.75" customHeight="1" x14ac:dyDescent="0.2">
      <c r="G916" s="37"/>
    </row>
    <row r="917" spans="7:7" ht="15.75" customHeight="1" x14ac:dyDescent="0.2">
      <c r="G917" s="37"/>
    </row>
    <row r="918" spans="7:7" ht="15.75" customHeight="1" x14ac:dyDescent="0.2">
      <c r="G918" s="37"/>
    </row>
    <row r="919" spans="7:7" ht="15.75" customHeight="1" x14ac:dyDescent="0.2">
      <c r="G919" s="37"/>
    </row>
    <row r="920" spans="7:7" ht="15.75" customHeight="1" x14ac:dyDescent="0.2">
      <c r="G920" s="37"/>
    </row>
    <row r="921" spans="7:7" ht="15.75" customHeight="1" x14ac:dyDescent="0.2">
      <c r="G921" s="37"/>
    </row>
    <row r="922" spans="7:7" ht="15.75" customHeight="1" x14ac:dyDescent="0.2">
      <c r="G922" s="37"/>
    </row>
    <row r="923" spans="7:7" ht="15.75" customHeight="1" x14ac:dyDescent="0.2">
      <c r="G923" s="37"/>
    </row>
    <row r="924" spans="7:7" ht="15.75" customHeight="1" x14ac:dyDescent="0.2">
      <c r="G924" s="37"/>
    </row>
    <row r="925" spans="7:7" ht="15.75" customHeight="1" x14ac:dyDescent="0.2">
      <c r="G925" s="37"/>
    </row>
    <row r="926" spans="7:7" ht="15.75" customHeight="1" x14ac:dyDescent="0.2">
      <c r="G926" s="37"/>
    </row>
    <row r="927" spans="7:7" ht="15.75" customHeight="1" x14ac:dyDescent="0.2">
      <c r="G927" s="37"/>
    </row>
    <row r="928" spans="7:7" ht="15.75" customHeight="1" x14ac:dyDescent="0.2">
      <c r="G928" s="37"/>
    </row>
    <row r="929" spans="7:7" ht="15.75" customHeight="1" x14ac:dyDescent="0.2">
      <c r="G929" s="37"/>
    </row>
    <row r="930" spans="7:7" ht="15.75" customHeight="1" x14ac:dyDescent="0.2">
      <c r="G930" s="37"/>
    </row>
    <row r="931" spans="7:7" ht="15.75" customHeight="1" x14ac:dyDescent="0.2">
      <c r="G931" s="37"/>
    </row>
    <row r="932" spans="7:7" ht="15.75" customHeight="1" x14ac:dyDescent="0.2">
      <c r="G932" s="37"/>
    </row>
    <row r="933" spans="7:7" ht="15.75" customHeight="1" x14ac:dyDescent="0.2">
      <c r="G933" s="37"/>
    </row>
    <row r="934" spans="7:7" ht="15.75" customHeight="1" x14ac:dyDescent="0.2">
      <c r="G934" s="37"/>
    </row>
    <row r="935" spans="7:7" ht="15.75" customHeight="1" x14ac:dyDescent="0.2">
      <c r="G935" s="37"/>
    </row>
    <row r="936" spans="7:7" ht="15.75" customHeight="1" x14ac:dyDescent="0.2">
      <c r="G936" s="37"/>
    </row>
    <row r="937" spans="7:7" ht="15.75" customHeight="1" x14ac:dyDescent="0.2">
      <c r="G937" s="37"/>
    </row>
    <row r="938" spans="7:7" ht="15.75" customHeight="1" x14ac:dyDescent="0.2">
      <c r="G938" s="37"/>
    </row>
    <row r="939" spans="7:7" ht="15.75" customHeight="1" x14ac:dyDescent="0.2">
      <c r="G939" s="37"/>
    </row>
    <row r="940" spans="7:7" ht="15.75" customHeight="1" x14ac:dyDescent="0.2">
      <c r="G940" s="37"/>
    </row>
    <row r="941" spans="7:7" ht="15.75" customHeight="1" x14ac:dyDescent="0.2">
      <c r="G941" s="37"/>
    </row>
    <row r="942" spans="7:7" ht="15.75" customHeight="1" x14ac:dyDescent="0.2">
      <c r="G942" s="37"/>
    </row>
    <row r="943" spans="7:7" ht="15.75" customHeight="1" x14ac:dyDescent="0.2">
      <c r="G943" s="37"/>
    </row>
    <row r="944" spans="7:7" ht="15.75" customHeight="1" x14ac:dyDescent="0.2">
      <c r="G944" s="37"/>
    </row>
    <row r="945" spans="7:7" ht="15.75" customHeight="1" x14ac:dyDescent="0.2">
      <c r="G945" s="37"/>
    </row>
    <row r="946" spans="7:7" ht="15.75" customHeight="1" x14ac:dyDescent="0.2">
      <c r="G946" s="37"/>
    </row>
    <row r="947" spans="7:7" ht="15.75" customHeight="1" x14ac:dyDescent="0.2">
      <c r="G947" s="37"/>
    </row>
    <row r="948" spans="7:7" ht="15.75" customHeight="1" x14ac:dyDescent="0.2">
      <c r="G948" s="37"/>
    </row>
    <row r="949" spans="7:7" ht="15.75" customHeight="1" x14ac:dyDescent="0.2">
      <c r="G949" s="37"/>
    </row>
    <row r="950" spans="7:7" ht="15.75" customHeight="1" x14ac:dyDescent="0.2">
      <c r="G950" s="37"/>
    </row>
    <row r="951" spans="7:7" ht="15.75" customHeight="1" x14ac:dyDescent="0.2">
      <c r="G951" s="37"/>
    </row>
    <row r="952" spans="7:7" ht="15.75" customHeight="1" x14ac:dyDescent="0.2">
      <c r="G952" s="37"/>
    </row>
    <row r="953" spans="7:7" ht="15.75" customHeight="1" x14ac:dyDescent="0.2">
      <c r="G953" s="37"/>
    </row>
    <row r="954" spans="7:7" ht="15.75" customHeight="1" x14ac:dyDescent="0.2">
      <c r="G954" s="37"/>
    </row>
    <row r="955" spans="7:7" ht="15.75" customHeight="1" x14ac:dyDescent="0.2">
      <c r="G955" s="37"/>
    </row>
    <row r="956" spans="7:7" ht="15.75" customHeight="1" x14ac:dyDescent="0.2">
      <c r="G956" s="37"/>
    </row>
    <row r="957" spans="7:7" ht="15.75" customHeight="1" x14ac:dyDescent="0.2">
      <c r="G957" s="37"/>
    </row>
    <row r="958" spans="7:7" ht="15.75" customHeight="1" x14ac:dyDescent="0.2">
      <c r="G958" s="37"/>
    </row>
    <row r="959" spans="7:7" ht="15.75" customHeight="1" x14ac:dyDescent="0.2">
      <c r="G959" s="37"/>
    </row>
    <row r="960" spans="7:7" ht="15.75" customHeight="1" x14ac:dyDescent="0.2">
      <c r="G960" s="37"/>
    </row>
    <row r="961" spans="7:7" ht="15.75" customHeight="1" x14ac:dyDescent="0.2">
      <c r="G961" s="37"/>
    </row>
    <row r="962" spans="7:7" ht="15.75" customHeight="1" x14ac:dyDescent="0.2">
      <c r="G962" s="37"/>
    </row>
    <row r="963" spans="7:7" ht="15.75" customHeight="1" x14ac:dyDescent="0.2">
      <c r="G963" s="37"/>
    </row>
    <row r="964" spans="7:7" ht="15.75" customHeight="1" x14ac:dyDescent="0.2">
      <c r="G964" s="37"/>
    </row>
    <row r="965" spans="7:7" ht="15.75" customHeight="1" x14ac:dyDescent="0.2">
      <c r="G965" s="37"/>
    </row>
    <row r="966" spans="7:7" ht="15.75" customHeight="1" x14ac:dyDescent="0.2">
      <c r="G966" s="37"/>
    </row>
    <row r="967" spans="7:7" ht="15.75" customHeight="1" x14ac:dyDescent="0.2">
      <c r="G967" s="37"/>
    </row>
    <row r="968" spans="7:7" ht="15.75" customHeight="1" x14ac:dyDescent="0.2">
      <c r="G968" s="37"/>
    </row>
    <row r="969" spans="7:7" ht="15.75" customHeight="1" x14ac:dyDescent="0.2">
      <c r="G969" s="37"/>
    </row>
    <row r="970" spans="7:7" ht="15.75" customHeight="1" x14ac:dyDescent="0.2">
      <c r="G970" s="37"/>
    </row>
    <row r="971" spans="7:7" ht="15.75" customHeight="1" x14ac:dyDescent="0.2">
      <c r="G971" s="37"/>
    </row>
    <row r="972" spans="7:7" ht="15.75" customHeight="1" x14ac:dyDescent="0.2">
      <c r="G972" s="37"/>
    </row>
    <row r="973" spans="7:7" ht="15.75" customHeight="1" x14ac:dyDescent="0.2">
      <c r="G973" s="37"/>
    </row>
    <row r="974" spans="7:7" ht="15.75" customHeight="1" x14ac:dyDescent="0.2">
      <c r="G974" s="37"/>
    </row>
    <row r="975" spans="7:7" ht="15.75" customHeight="1" x14ac:dyDescent="0.2">
      <c r="G975" s="37"/>
    </row>
    <row r="976" spans="7:7" ht="15.75" customHeight="1" x14ac:dyDescent="0.2">
      <c r="G976" s="37"/>
    </row>
    <row r="977" spans="7:7" ht="15.75" customHeight="1" x14ac:dyDescent="0.2">
      <c r="G977" s="37"/>
    </row>
    <row r="978" spans="7:7" ht="15.75" customHeight="1" x14ac:dyDescent="0.2">
      <c r="G978" s="37"/>
    </row>
    <row r="979" spans="7:7" ht="15.75" customHeight="1" x14ac:dyDescent="0.2">
      <c r="G979" s="37"/>
    </row>
    <row r="980" spans="7:7" ht="15.75" customHeight="1" x14ac:dyDescent="0.2">
      <c r="G980" s="37"/>
    </row>
    <row r="981" spans="7:7" ht="15.75" customHeight="1" x14ac:dyDescent="0.2">
      <c r="G981" s="37"/>
    </row>
    <row r="982" spans="7:7" ht="15.75" customHeight="1" x14ac:dyDescent="0.2">
      <c r="G982" s="37"/>
    </row>
    <row r="983" spans="7:7" ht="15.75" customHeight="1" x14ac:dyDescent="0.2">
      <c r="G983" s="37"/>
    </row>
    <row r="984" spans="7:7" ht="15.75" customHeight="1" x14ac:dyDescent="0.2">
      <c r="G984" s="37"/>
    </row>
    <row r="985" spans="7:7" ht="15.75" customHeight="1" x14ac:dyDescent="0.2">
      <c r="G985" s="37"/>
    </row>
    <row r="986" spans="7:7" ht="15.75" customHeight="1" x14ac:dyDescent="0.2">
      <c r="G986" s="37"/>
    </row>
    <row r="987" spans="7:7" ht="15.75" customHeight="1" x14ac:dyDescent="0.2">
      <c r="G987" s="37"/>
    </row>
    <row r="988" spans="7:7" ht="15.75" customHeight="1" x14ac:dyDescent="0.2">
      <c r="G988" s="37"/>
    </row>
    <row r="989" spans="7:7" ht="15.75" customHeight="1" x14ac:dyDescent="0.2">
      <c r="G989" s="37"/>
    </row>
    <row r="990" spans="7:7" ht="15.75" customHeight="1" x14ac:dyDescent="0.2">
      <c r="G990" s="37"/>
    </row>
    <row r="991" spans="7:7" ht="15.75" customHeight="1" x14ac:dyDescent="0.2">
      <c r="G991" s="37"/>
    </row>
    <row r="992" spans="7:7" ht="15.75" customHeight="1" x14ac:dyDescent="0.2">
      <c r="G992" s="37"/>
    </row>
    <row r="993" spans="7:7" ht="15.75" customHeight="1" x14ac:dyDescent="0.2">
      <c r="G993" s="37"/>
    </row>
    <row r="994" spans="7:7" ht="15.75" customHeight="1" x14ac:dyDescent="0.2">
      <c r="G994" s="37"/>
    </row>
    <row r="995" spans="7:7" ht="15.75" customHeight="1" x14ac:dyDescent="0.2">
      <c r="G995" s="37"/>
    </row>
    <row r="996" spans="7:7" ht="15.75" customHeight="1" x14ac:dyDescent="0.2">
      <c r="G996" s="37"/>
    </row>
    <row r="997" spans="7:7" ht="15.75" customHeight="1" x14ac:dyDescent="0.2">
      <c r="G997" s="37"/>
    </row>
    <row r="998" spans="7:7" ht="15.75" customHeight="1" x14ac:dyDescent="0.2">
      <c r="G998" s="37"/>
    </row>
    <row r="999" spans="7:7" ht="15.75" customHeight="1" x14ac:dyDescent="0.2">
      <c r="G999" s="37"/>
    </row>
    <row r="1000" spans="7:7" ht="15.75" customHeight="1" x14ac:dyDescent="0.2">
      <c r="G1000" s="37"/>
    </row>
  </sheetData>
  <mergeCells count="8">
    <mergeCell ref="G6:H6"/>
    <mergeCell ref="B7:C7"/>
    <mergeCell ref="A10:A11"/>
    <mergeCell ref="A1:F1"/>
    <mergeCell ref="A2:F2"/>
    <mergeCell ref="A3:F3"/>
    <mergeCell ref="A4:F4"/>
    <mergeCell ref="A6:F6"/>
  </mergeCells>
  <hyperlinks>
    <hyperlink ref="H11" r:id="rId1"/>
  </hyperlinks>
  <pageMargins left="0" right="0" top="0" bottom="0" header="0" footer="0"/>
  <pageSetup scale="75"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 width="10.25" customWidth="1"/>
    <col min="3" max="3" width="14.625" customWidth="1"/>
    <col min="4" max="4" width="10.25" customWidth="1"/>
    <col min="5" max="5" width="54" customWidth="1"/>
    <col min="6" max="6" width="25.125" customWidth="1"/>
    <col min="7" max="7" width="22.125" customWidth="1"/>
    <col min="8" max="8" width="22" customWidth="1"/>
    <col min="9" max="9" width="12.25" customWidth="1"/>
    <col min="10" max="13" width="9.375" customWidth="1"/>
    <col min="14" max="14" width="30.375" customWidth="1"/>
    <col min="15" max="15" width="54.125" customWidth="1"/>
    <col min="16" max="16" width="76.75" customWidth="1"/>
  </cols>
  <sheetData>
    <row r="1" spans="1:26" x14ac:dyDescent="0.25">
      <c r="A1" s="252" t="s">
        <v>0</v>
      </c>
      <c r="B1" s="225"/>
      <c r="C1" s="225"/>
      <c r="D1" s="225"/>
      <c r="E1" s="225"/>
      <c r="F1" s="225"/>
      <c r="G1" s="225"/>
      <c r="H1" s="225"/>
      <c r="I1" s="225"/>
      <c r="J1" s="225"/>
      <c r="K1" s="225"/>
      <c r="L1" s="225"/>
      <c r="M1" s="225"/>
      <c r="N1" s="225"/>
    </row>
    <row r="2" spans="1:26" x14ac:dyDescent="0.2">
      <c r="A2" s="253" t="s">
        <v>39</v>
      </c>
      <c r="B2" s="225"/>
      <c r="C2" s="225"/>
      <c r="D2" s="225"/>
      <c r="E2" s="225"/>
      <c r="F2" s="225"/>
      <c r="G2" s="225"/>
      <c r="H2" s="225"/>
      <c r="I2" s="225"/>
      <c r="J2" s="225"/>
      <c r="K2" s="225"/>
      <c r="L2" s="225"/>
      <c r="M2" s="225"/>
      <c r="N2" s="225"/>
    </row>
    <row r="3" spans="1:26" x14ac:dyDescent="0.2">
      <c r="A3" s="253" t="s">
        <v>2</v>
      </c>
      <c r="B3" s="225"/>
      <c r="C3" s="225"/>
      <c r="D3" s="225"/>
      <c r="E3" s="225"/>
      <c r="F3" s="225"/>
      <c r="G3" s="225"/>
      <c r="H3" s="225"/>
      <c r="I3" s="225"/>
      <c r="J3" s="225"/>
      <c r="K3" s="225"/>
      <c r="L3" s="225"/>
      <c r="M3" s="225"/>
      <c r="N3" s="225"/>
    </row>
    <row r="4" spans="1:26" x14ac:dyDescent="0.2">
      <c r="A4" s="253" t="s">
        <v>3</v>
      </c>
      <c r="B4" s="225"/>
      <c r="C4" s="225"/>
      <c r="D4" s="225"/>
      <c r="E4" s="225"/>
      <c r="F4" s="225"/>
      <c r="G4" s="225"/>
      <c r="H4" s="225"/>
      <c r="I4" s="225"/>
      <c r="J4" s="225"/>
      <c r="K4" s="225"/>
      <c r="L4" s="225"/>
      <c r="M4" s="225"/>
      <c r="N4" s="225"/>
    </row>
    <row r="5" spans="1:26" x14ac:dyDescent="0.2">
      <c r="A5" s="254"/>
      <c r="B5" s="255"/>
      <c r="C5" s="255"/>
      <c r="D5" s="255"/>
      <c r="E5" s="255"/>
      <c r="F5" s="255"/>
      <c r="G5" s="255"/>
      <c r="H5" s="255"/>
      <c r="I5" s="255"/>
      <c r="J5" s="255"/>
      <c r="K5" s="255"/>
      <c r="L5" s="255"/>
      <c r="M5" s="255"/>
      <c r="N5" s="256"/>
    </row>
    <row r="6" spans="1:26" x14ac:dyDescent="0.25">
      <c r="A6" s="243" t="s">
        <v>103</v>
      </c>
      <c r="B6" s="244"/>
      <c r="C6" s="244"/>
      <c r="D6" s="244"/>
      <c r="E6" s="244"/>
      <c r="F6" s="244"/>
      <c r="G6" s="244"/>
      <c r="H6" s="244"/>
      <c r="I6" s="244"/>
      <c r="J6" s="244"/>
      <c r="K6" s="244"/>
      <c r="L6" s="244"/>
      <c r="M6" s="244"/>
      <c r="N6" s="245"/>
      <c r="O6" s="246" t="s">
        <v>52</v>
      </c>
      <c r="P6" s="247"/>
      <c r="Q6" s="69"/>
      <c r="R6" s="69"/>
      <c r="S6" s="69"/>
      <c r="T6" s="69"/>
      <c r="U6" s="69"/>
      <c r="V6" s="69"/>
      <c r="W6" s="69"/>
      <c r="X6" s="69"/>
      <c r="Y6" s="69"/>
      <c r="Z6" s="69"/>
    </row>
    <row r="7" spans="1:26" ht="15" customHeight="1" x14ac:dyDescent="0.2">
      <c r="A7" s="257" t="s">
        <v>104</v>
      </c>
      <c r="B7" s="258"/>
      <c r="C7" s="258"/>
      <c r="D7" s="249"/>
      <c r="E7" s="259" t="s">
        <v>105</v>
      </c>
      <c r="F7" s="258"/>
      <c r="G7" s="258"/>
      <c r="H7" s="258"/>
      <c r="I7" s="258"/>
      <c r="J7" s="258"/>
      <c r="K7" s="249"/>
      <c r="L7" s="259" t="s">
        <v>106</v>
      </c>
      <c r="M7" s="258"/>
      <c r="N7" s="258"/>
      <c r="O7" s="260" t="s">
        <v>58</v>
      </c>
      <c r="P7" s="261" t="s">
        <v>59</v>
      </c>
      <c r="Q7" s="69"/>
      <c r="R7" s="69"/>
      <c r="S7" s="69"/>
      <c r="T7" s="69"/>
      <c r="U7" s="69"/>
      <c r="V7" s="69"/>
      <c r="W7" s="69"/>
      <c r="X7" s="69"/>
      <c r="Y7" s="69"/>
      <c r="Z7" s="69"/>
    </row>
    <row r="8" spans="1:26" ht="25.5" x14ac:dyDescent="0.2">
      <c r="A8" s="70" t="s">
        <v>107</v>
      </c>
      <c r="B8" s="71" t="s">
        <v>108</v>
      </c>
      <c r="C8" s="71" t="s">
        <v>109</v>
      </c>
      <c r="D8" s="71" t="s">
        <v>110</v>
      </c>
      <c r="E8" s="71" t="s">
        <v>111</v>
      </c>
      <c r="F8" s="71" t="s">
        <v>112</v>
      </c>
      <c r="G8" s="263" t="s">
        <v>113</v>
      </c>
      <c r="H8" s="249"/>
      <c r="I8" s="71" t="s">
        <v>114</v>
      </c>
      <c r="J8" s="263" t="s">
        <v>115</v>
      </c>
      <c r="K8" s="249"/>
      <c r="L8" s="71" t="s">
        <v>116</v>
      </c>
      <c r="M8" s="71" t="s">
        <v>117</v>
      </c>
      <c r="N8" s="72" t="s">
        <v>118</v>
      </c>
      <c r="O8" s="251"/>
      <c r="P8" s="262"/>
      <c r="Q8" s="69"/>
      <c r="R8" s="69"/>
      <c r="S8" s="69"/>
      <c r="T8" s="69"/>
      <c r="U8" s="69"/>
      <c r="V8" s="69"/>
      <c r="W8" s="69"/>
      <c r="X8" s="69"/>
      <c r="Y8" s="69"/>
      <c r="Z8" s="69"/>
    </row>
    <row r="9" spans="1:26" ht="171" customHeight="1" x14ac:dyDescent="0.2">
      <c r="A9" s="268" t="s">
        <v>119</v>
      </c>
      <c r="B9" s="271">
        <v>1711</v>
      </c>
      <c r="C9" s="271" t="s">
        <v>120</v>
      </c>
      <c r="D9" s="271" t="s">
        <v>121</v>
      </c>
      <c r="E9" s="271" t="s">
        <v>122</v>
      </c>
      <c r="F9" s="73" t="s">
        <v>123</v>
      </c>
      <c r="G9" s="264" t="s">
        <v>124</v>
      </c>
      <c r="H9" s="249"/>
      <c r="I9" s="73" t="s">
        <v>125</v>
      </c>
      <c r="J9" s="264" t="s">
        <v>126</v>
      </c>
      <c r="K9" s="249"/>
      <c r="L9" s="75">
        <v>43865</v>
      </c>
      <c r="M9" s="75">
        <v>44134</v>
      </c>
      <c r="N9" s="74" t="s">
        <v>127</v>
      </c>
      <c r="O9" s="52" t="s">
        <v>128</v>
      </c>
      <c r="P9" s="76" t="s">
        <v>129</v>
      </c>
    </row>
    <row r="10" spans="1:26" ht="359.25" customHeight="1" x14ac:dyDescent="0.2">
      <c r="A10" s="269"/>
      <c r="B10" s="272"/>
      <c r="C10" s="272"/>
      <c r="D10" s="272"/>
      <c r="E10" s="272"/>
      <c r="F10" s="73" t="s">
        <v>130</v>
      </c>
      <c r="G10" s="264" t="s">
        <v>131</v>
      </c>
      <c r="H10" s="249"/>
      <c r="I10" s="73" t="s">
        <v>132</v>
      </c>
      <c r="J10" s="264" t="s">
        <v>133</v>
      </c>
      <c r="K10" s="249"/>
      <c r="L10" s="75">
        <v>43865</v>
      </c>
      <c r="M10" s="75">
        <v>44165</v>
      </c>
      <c r="N10" s="74" t="s">
        <v>127</v>
      </c>
      <c r="O10" s="52" t="s">
        <v>134</v>
      </c>
      <c r="P10" s="77" t="s">
        <v>135</v>
      </c>
    </row>
    <row r="11" spans="1:26" ht="63" customHeight="1" x14ac:dyDescent="0.2">
      <c r="A11" s="251"/>
      <c r="B11" s="274"/>
      <c r="C11" s="274"/>
      <c r="D11" s="274"/>
      <c r="E11" s="274"/>
      <c r="F11" s="52" t="s">
        <v>136</v>
      </c>
      <c r="G11" s="264" t="s">
        <v>137</v>
      </c>
      <c r="H11" s="249"/>
      <c r="I11" s="52" t="s">
        <v>138</v>
      </c>
      <c r="J11" s="265" t="s">
        <v>139</v>
      </c>
      <c r="K11" s="249"/>
      <c r="L11" s="78">
        <v>43865</v>
      </c>
      <c r="M11" s="78">
        <v>44165</v>
      </c>
      <c r="N11" s="74" t="s">
        <v>127</v>
      </c>
      <c r="O11" s="52" t="s">
        <v>140</v>
      </c>
      <c r="P11" s="77" t="s">
        <v>141</v>
      </c>
    </row>
    <row r="12" spans="1:26" ht="144.75" customHeight="1" x14ac:dyDescent="0.2">
      <c r="A12" s="268" t="s">
        <v>119</v>
      </c>
      <c r="B12" s="271"/>
      <c r="C12" s="271" t="s">
        <v>142</v>
      </c>
      <c r="D12" s="271" t="s">
        <v>121</v>
      </c>
      <c r="E12" s="271" t="s">
        <v>143</v>
      </c>
      <c r="F12" s="73" t="s">
        <v>144</v>
      </c>
      <c r="G12" s="264" t="s">
        <v>145</v>
      </c>
      <c r="H12" s="249"/>
      <c r="I12" s="73" t="s">
        <v>125</v>
      </c>
      <c r="J12" s="264" t="s">
        <v>126</v>
      </c>
      <c r="K12" s="249"/>
      <c r="L12" s="75">
        <v>43865</v>
      </c>
      <c r="M12" s="75">
        <v>44134</v>
      </c>
      <c r="N12" s="74" t="s">
        <v>127</v>
      </c>
      <c r="O12" s="52" t="s">
        <v>146</v>
      </c>
      <c r="P12" s="77" t="s">
        <v>147</v>
      </c>
    </row>
    <row r="13" spans="1:26" ht="348" customHeight="1" x14ac:dyDescent="0.2">
      <c r="A13" s="269"/>
      <c r="B13" s="272"/>
      <c r="C13" s="272"/>
      <c r="D13" s="272"/>
      <c r="E13" s="272"/>
      <c r="F13" s="79" t="s">
        <v>148</v>
      </c>
      <c r="G13" s="264" t="s">
        <v>149</v>
      </c>
      <c r="H13" s="249"/>
      <c r="I13" s="79" t="s">
        <v>132</v>
      </c>
      <c r="J13" s="264" t="s">
        <v>133</v>
      </c>
      <c r="K13" s="249"/>
      <c r="L13" s="80">
        <v>43865</v>
      </c>
      <c r="M13" s="80">
        <v>44165</v>
      </c>
      <c r="N13" s="81" t="s">
        <v>127</v>
      </c>
      <c r="O13" s="52" t="s">
        <v>134</v>
      </c>
      <c r="P13" s="77" t="s">
        <v>150</v>
      </c>
    </row>
    <row r="14" spans="1:26" ht="90.75" customHeight="1" x14ac:dyDescent="0.2">
      <c r="A14" s="270"/>
      <c r="B14" s="273"/>
      <c r="C14" s="273"/>
      <c r="D14" s="273"/>
      <c r="E14" s="273"/>
      <c r="F14" s="82" t="s">
        <v>136</v>
      </c>
      <c r="G14" s="266" t="s">
        <v>151</v>
      </c>
      <c r="H14" s="267"/>
      <c r="I14" s="82" t="s">
        <v>138</v>
      </c>
      <c r="J14" s="266" t="s">
        <v>139</v>
      </c>
      <c r="K14" s="267"/>
      <c r="L14" s="83">
        <v>43865</v>
      </c>
      <c r="M14" s="83">
        <v>44165</v>
      </c>
      <c r="N14" s="84" t="s">
        <v>127</v>
      </c>
      <c r="O14" s="52" t="s">
        <v>152</v>
      </c>
      <c r="P14" s="77" t="s">
        <v>153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6">
    <mergeCell ref="G11:H11"/>
    <mergeCell ref="J14:K14"/>
    <mergeCell ref="A9:A11"/>
    <mergeCell ref="A12:A14"/>
    <mergeCell ref="B12:B14"/>
    <mergeCell ref="C12:C14"/>
    <mergeCell ref="D12:D14"/>
    <mergeCell ref="E12:E14"/>
    <mergeCell ref="G12:H12"/>
    <mergeCell ref="G13:H13"/>
    <mergeCell ref="G14:H14"/>
    <mergeCell ref="B9:B11"/>
    <mergeCell ref="C9:C11"/>
    <mergeCell ref="D9:D11"/>
    <mergeCell ref="E9:E11"/>
    <mergeCell ref="G9:H9"/>
    <mergeCell ref="G10:H10"/>
    <mergeCell ref="J9:K9"/>
    <mergeCell ref="J10:K10"/>
    <mergeCell ref="J11:K11"/>
    <mergeCell ref="J12:K12"/>
    <mergeCell ref="J13:K13"/>
    <mergeCell ref="A6:N6"/>
    <mergeCell ref="O6:P6"/>
    <mergeCell ref="A7:D7"/>
    <mergeCell ref="E7:K7"/>
    <mergeCell ref="L7:N7"/>
    <mergeCell ref="O7:O8"/>
    <mergeCell ref="P7:P8"/>
    <mergeCell ref="G8:H8"/>
    <mergeCell ref="J8:K8"/>
    <mergeCell ref="A1:N1"/>
    <mergeCell ref="A2:N2"/>
    <mergeCell ref="A3:N3"/>
    <mergeCell ref="A4:N4"/>
    <mergeCell ref="A5:N5"/>
  </mergeCells>
  <pageMargins left="0" right="0" top="0" bottom="0" header="0" footer="0"/>
  <pageSetup scale="7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2.625" defaultRowHeight="15" customHeight="1" x14ac:dyDescent="0.2"/>
  <cols>
    <col min="1" max="1" width="26.875" customWidth="1"/>
    <col min="2" max="2" width="7.75" customWidth="1"/>
    <col min="3" max="3" width="38.25" customWidth="1"/>
    <col min="4" max="4" width="30.375" customWidth="1"/>
    <col min="5" max="5" width="34.75" customWidth="1"/>
    <col min="6" max="6" width="15.25" customWidth="1"/>
    <col min="7" max="7" width="64.125" customWidth="1"/>
    <col min="8" max="8" width="60.875" customWidth="1"/>
  </cols>
  <sheetData>
    <row r="1" spans="1:8" x14ac:dyDescent="0.2">
      <c r="A1" s="221" t="s">
        <v>0</v>
      </c>
      <c r="B1" s="222"/>
      <c r="C1" s="222"/>
      <c r="D1" s="222"/>
      <c r="E1" s="222"/>
      <c r="F1" s="222"/>
      <c r="G1" s="85"/>
      <c r="H1" s="85"/>
    </row>
    <row r="2" spans="1:8" x14ac:dyDescent="0.2">
      <c r="A2" s="224" t="s">
        <v>39</v>
      </c>
      <c r="B2" s="225"/>
      <c r="C2" s="225"/>
      <c r="D2" s="225"/>
      <c r="E2" s="225"/>
      <c r="F2" s="225"/>
      <c r="G2" s="85"/>
      <c r="H2" s="85"/>
    </row>
    <row r="3" spans="1:8" x14ac:dyDescent="0.2">
      <c r="A3" s="224" t="s">
        <v>2</v>
      </c>
      <c r="B3" s="225"/>
      <c r="C3" s="225"/>
      <c r="D3" s="225"/>
      <c r="E3" s="225"/>
      <c r="F3" s="225"/>
      <c r="G3" s="85"/>
      <c r="H3" s="85"/>
    </row>
    <row r="4" spans="1:8" ht="14.25" x14ac:dyDescent="0.2">
      <c r="A4" s="278" t="s">
        <v>3</v>
      </c>
      <c r="B4" s="225"/>
      <c r="C4" s="225"/>
      <c r="D4" s="225"/>
      <c r="E4" s="225"/>
      <c r="F4" s="225"/>
      <c r="G4" s="85"/>
      <c r="H4" s="85"/>
    </row>
    <row r="5" spans="1:8" ht="14.25" x14ac:dyDescent="0.2">
      <c r="A5" s="278"/>
      <c r="B5" s="225"/>
      <c r="C5" s="225"/>
      <c r="D5" s="225"/>
      <c r="E5" s="225"/>
      <c r="F5" s="225"/>
      <c r="G5" s="85"/>
      <c r="H5" s="85"/>
    </row>
    <row r="6" spans="1:8" ht="14.25" x14ac:dyDescent="0.2">
      <c r="A6" s="279" t="s">
        <v>154</v>
      </c>
      <c r="B6" s="244"/>
      <c r="C6" s="244"/>
      <c r="D6" s="244"/>
      <c r="E6" s="244"/>
      <c r="F6" s="245"/>
      <c r="G6" s="280" t="s">
        <v>52</v>
      </c>
      <c r="H6" s="247"/>
    </row>
    <row r="7" spans="1:8" ht="34.5" customHeight="1" x14ac:dyDescent="0.2">
      <c r="A7" s="87" t="s">
        <v>155</v>
      </c>
      <c r="B7" s="275" t="s">
        <v>156</v>
      </c>
      <c r="C7" s="267"/>
      <c r="D7" s="62" t="s">
        <v>55</v>
      </c>
      <c r="E7" s="62" t="s">
        <v>56</v>
      </c>
      <c r="F7" s="88" t="s">
        <v>57</v>
      </c>
      <c r="G7" s="89" t="s">
        <v>58</v>
      </c>
      <c r="H7" s="90" t="s">
        <v>59</v>
      </c>
    </row>
    <row r="8" spans="1:8" ht="51" customHeight="1" x14ac:dyDescent="0.2">
      <c r="A8" s="276" t="s">
        <v>157</v>
      </c>
      <c r="B8" s="91" t="s">
        <v>61</v>
      </c>
      <c r="C8" s="92" t="s">
        <v>158</v>
      </c>
      <c r="D8" s="93" t="s">
        <v>159</v>
      </c>
      <c r="E8" s="92" t="s">
        <v>160</v>
      </c>
      <c r="F8" s="94">
        <v>43861</v>
      </c>
      <c r="G8" s="95" t="s">
        <v>161</v>
      </c>
      <c r="H8" s="96" t="s">
        <v>162</v>
      </c>
    </row>
    <row r="9" spans="1:8" ht="38.25" x14ac:dyDescent="0.2">
      <c r="A9" s="269"/>
      <c r="B9" s="51" t="s">
        <v>163</v>
      </c>
      <c r="C9" s="97" t="s">
        <v>164</v>
      </c>
      <c r="D9" s="53" t="s">
        <v>165</v>
      </c>
      <c r="E9" s="52" t="s">
        <v>166</v>
      </c>
      <c r="F9" s="98">
        <v>43889</v>
      </c>
      <c r="G9" s="99" t="s">
        <v>167</v>
      </c>
      <c r="H9" s="96" t="s">
        <v>162</v>
      </c>
    </row>
    <row r="10" spans="1:8" ht="38.25" x14ac:dyDescent="0.2">
      <c r="A10" s="269"/>
      <c r="B10" s="40" t="s">
        <v>168</v>
      </c>
      <c r="C10" s="97" t="s">
        <v>169</v>
      </c>
      <c r="D10" s="100" t="s">
        <v>170</v>
      </c>
      <c r="E10" s="97" t="s">
        <v>171</v>
      </c>
      <c r="F10" s="101">
        <v>43889</v>
      </c>
      <c r="G10" s="95" t="s">
        <v>161</v>
      </c>
      <c r="H10" s="96" t="s">
        <v>162</v>
      </c>
    </row>
    <row r="11" spans="1:8" ht="102" x14ac:dyDescent="0.2">
      <c r="A11" s="269"/>
      <c r="B11" s="51" t="s">
        <v>172</v>
      </c>
      <c r="C11" s="52" t="s">
        <v>173</v>
      </c>
      <c r="D11" s="53" t="s">
        <v>174</v>
      </c>
      <c r="E11" s="52" t="s">
        <v>175</v>
      </c>
      <c r="F11" s="98">
        <v>44165</v>
      </c>
      <c r="G11" s="102" t="s">
        <v>176</v>
      </c>
      <c r="H11" s="76" t="s">
        <v>177</v>
      </c>
    </row>
    <row r="12" spans="1:8" ht="52.5" customHeight="1" x14ac:dyDescent="0.2">
      <c r="A12" s="269"/>
      <c r="B12" s="51" t="s">
        <v>178</v>
      </c>
      <c r="C12" s="52" t="s">
        <v>179</v>
      </c>
      <c r="D12" s="53" t="s">
        <v>180</v>
      </c>
      <c r="E12" s="52" t="s">
        <v>181</v>
      </c>
      <c r="F12" s="103">
        <v>44165</v>
      </c>
      <c r="G12" s="104" t="s">
        <v>182</v>
      </c>
      <c r="H12" s="105" t="s">
        <v>183</v>
      </c>
    </row>
    <row r="13" spans="1:8" ht="77.25" customHeight="1" x14ac:dyDescent="0.2">
      <c r="A13" s="251"/>
      <c r="B13" s="51" t="s">
        <v>184</v>
      </c>
      <c r="C13" s="52" t="s">
        <v>185</v>
      </c>
      <c r="D13" s="53" t="s">
        <v>186</v>
      </c>
      <c r="E13" s="52" t="s">
        <v>187</v>
      </c>
      <c r="F13" s="98">
        <v>44165</v>
      </c>
      <c r="G13" s="104" t="s">
        <v>188</v>
      </c>
      <c r="H13" s="105" t="s">
        <v>189</v>
      </c>
    </row>
    <row r="14" spans="1:8" ht="180.75" customHeight="1" x14ac:dyDescent="0.2">
      <c r="A14" s="277" t="s">
        <v>190</v>
      </c>
      <c r="B14" s="51" t="s">
        <v>69</v>
      </c>
      <c r="C14" s="52" t="s">
        <v>191</v>
      </c>
      <c r="D14" s="53" t="s">
        <v>192</v>
      </c>
      <c r="E14" s="52" t="s">
        <v>193</v>
      </c>
      <c r="F14" s="98">
        <v>44165</v>
      </c>
      <c r="G14" s="102" t="s">
        <v>194</v>
      </c>
      <c r="H14" s="76" t="s">
        <v>195</v>
      </c>
    </row>
    <row r="15" spans="1:8" ht="237.75" customHeight="1" x14ac:dyDescent="0.2">
      <c r="A15" s="269"/>
      <c r="B15" s="51" t="s">
        <v>196</v>
      </c>
      <c r="C15" s="52" t="s">
        <v>197</v>
      </c>
      <c r="D15" s="53" t="s">
        <v>198</v>
      </c>
      <c r="E15" s="52" t="s">
        <v>187</v>
      </c>
      <c r="F15" s="98">
        <v>44165</v>
      </c>
      <c r="G15" s="102" t="s">
        <v>199</v>
      </c>
      <c r="H15" s="76" t="s">
        <v>200</v>
      </c>
    </row>
    <row r="16" spans="1:8" ht="84" customHeight="1" x14ac:dyDescent="0.2">
      <c r="A16" s="251"/>
      <c r="B16" s="51" t="s">
        <v>201</v>
      </c>
      <c r="C16" s="52" t="s">
        <v>202</v>
      </c>
      <c r="D16" s="53" t="s">
        <v>203</v>
      </c>
      <c r="E16" s="52" t="s">
        <v>204</v>
      </c>
      <c r="F16" s="103">
        <v>44165</v>
      </c>
      <c r="G16" s="106" t="s">
        <v>205</v>
      </c>
      <c r="H16" s="107" t="s">
        <v>206</v>
      </c>
    </row>
    <row r="17" spans="1:8" ht="114.75" customHeight="1" x14ac:dyDescent="0.2">
      <c r="A17" s="277" t="s">
        <v>207</v>
      </c>
      <c r="B17" s="51" t="s">
        <v>77</v>
      </c>
      <c r="C17" s="52" t="s">
        <v>208</v>
      </c>
      <c r="D17" s="53" t="s">
        <v>209</v>
      </c>
      <c r="E17" s="52" t="s">
        <v>204</v>
      </c>
      <c r="F17" s="103">
        <v>44165</v>
      </c>
      <c r="G17" s="102" t="s">
        <v>210</v>
      </c>
      <c r="H17" s="108" t="s">
        <v>211</v>
      </c>
    </row>
    <row r="18" spans="1:8" ht="92.25" customHeight="1" x14ac:dyDescent="0.2">
      <c r="A18" s="269"/>
      <c r="B18" s="51" t="s">
        <v>83</v>
      </c>
      <c r="C18" s="52" t="s">
        <v>212</v>
      </c>
      <c r="D18" s="53" t="s">
        <v>213</v>
      </c>
      <c r="E18" s="52" t="s">
        <v>204</v>
      </c>
      <c r="F18" s="103">
        <v>44165</v>
      </c>
      <c r="G18" s="109" t="s">
        <v>214</v>
      </c>
      <c r="H18" s="110" t="s">
        <v>215</v>
      </c>
    </row>
    <row r="19" spans="1:8" ht="93" customHeight="1" x14ac:dyDescent="0.2">
      <c r="A19" s="251"/>
      <c r="B19" s="51" t="s">
        <v>216</v>
      </c>
      <c r="C19" s="52" t="s">
        <v>217</v>
      </c>
      <c r="D19" s="53" t="s">
        <v>218</v>
      </c>
      <c r="E19" s="52" t="s">
        <v>219</v>
      </c>
      <c r="F19" s="98">
        <v>44165</v>
      </c>
      <c r="G19" s="111" t="s">
        <v>220</v>
      </c>
      <c r="H19" s="112" t="s">
        <v>221</v>
      </c>
    </row>
    <row r="20" spans="1:8" ht="75.75" customHeight="1" x14ac:dyDescent="0.2">
      <c r="A20" s="113" t="s">
        <v>222</v>
      </c>
      <c r="B20" s="114" t="s">
        <v>90</v>
      </c>
      <c r="C20" s="82" t="s">
        <v>223</v>
      </c>
      <c r="D20" s="115" t="s">
        <v>224</v>
      </c>
      <c r="E20" s="82" t="s">
        <v>225</v>
      </c>
      <c r="F20" s="116">
        <v>44165</v>
      </c>
      <c r="G20" s="117" t="s">
        <v>226</v>
      </c>
      <c r="H20" s="118" t="s">
        <v>227</v>
      </c>
    </row>
    <row r="21" spans="1:8" ht="15.75" customHeight="1" x14ac:dyDescent="0.2">
      <c r="G21" s="85"/>
      <c r="H21" s="85"/>
    </row>
    <row r="22" spans="1:8" ht="15.75" customHeight="1" x14ac:dyDescent="0.2">
      <c r="G22" s="85"/>
      <c r="H22" s="85"/>
    </row>
    <row r="23" spans="1:8" ht="15.75" customHeight="1" x14ac:dyDescent="0.2">
      <c r="G23" s="85"/>
      <c r="H23" s="85"/>
    </row>
    <row r="24" spans="1:8" ht="15.75" customHeight="1" x14ac:dyDescent="0.2">
      <c r="G24" s="85"/>
      <c r="H24" s="85"/>
    </row>
    <row r="25" spans="1:8" ht="15.75" customHeight="1" x14ac:dyDescent="0.2">
      <c r="G25" s="85"/>
      <c r="H25" s="85"/>
    </row>
    <row r="26" spans="1:8" ht="15.75" customHeight="1" x14ac:dyDescent="0.2">
      <c r="G26" s="85"/>
      <c r="H26" s="85"/>
    </row>
    <row r="27" spans="1:8" ht="15.75" customHeight="1" x14ac:dyDescent="0.2">
      <c r="G27" s="85"/>
      <c r="H27" s="85"/>
    </row>
    <row r="28" spans="1:8" ht="15.75" customHeight="1" x14ac:dyDescent="0.2">
      <c r="G28" s="85"/>
      <c r="H28" s="85"/>
    </row>
    <row r="29" spans="1:8" ht="15.75" customHeight="1" x14ac:dyDescent="0.2">
      <c r="G29" s="85"/>
      <c r="H29" s="85"/>
    </row>
    <row r="30" spans="1:8" ht="15.75" customHeight="1" x14ac:dyDescent="0.2">
      <c r="G30" s="85"/>
      <c r="H30" s="85"/>
    </row>
    <row r="31" spans="1:8" ht="15.75" customHeight="1" x14ac:dyDescent="0.2">
      <c r="G31" s="85"/>
      <c r="H31" s="85"/>
    </row>
    <row r="32" spans="1:8" ht="15.75" customHeight="1" x14ac:dyDescent="0.2">
      <c r="G32" s="85"/>
      <c r="H32" s="85"/>
    </row>
    <row r="33" spans="7:8" ht="15.75" customHeight="1" x14ac:dyDescent="0.2">
      <c r="G33" s="85"/>
      <c r="H33" s="85"/>
    </row>
    <row r="34" spans="7:8" ht="15.75" customHeight="1" x14ac:dyDescent="0.2">
      <c r="G34" s="85"/>
      <c r="H34" s="85"/>
    </row>
    <row r="35" spans="7:8" ht="15.75" customHeight="1" x14ac:dyDescent="0.2">
      <c r="G35" s="85"/>
      <c r="H35" s="85"/>
    </row>
    <row r="36" spans="7:8" ht="15.75" customHeight="1" x14ac:dyDescent="0.2">
      <c r="G36" s="85"/>
      <c r="H36" s="85"/>
    </row>
    <row r="37" spans="7:8" ht="15.75" customHeight="1" x14ac:dyDescent="0.2">
      <c r="G37" s="85"/>
      <c r="H37" s="85"/>
    </row>
    <row r="38" spans="7:8" ht="15.75" customHeight="1" x14ac:dyDescent="0.2">
      <c r="G38" s="85"/>
      <c r="H38" s="85"/>
    </row>
    <row r="39" spans="7:8" ht="15.75" customHeight="1" x14ac:dyDescent="0.2">
      <c r="G39" s="85"/>
      <c r="H39" s="85"/>
    </row>
    <row r="40" spans="7:8" ht="15.75" customHeight="1" x14ac:dyDescent="0.2">
      <c r="G40" s="85"/>
      <c r="H40" s="85"/>
    </row>
    <row r="41" spans="7:8" ht="15.75" customHeight="1" x14ac:dyDescent="0.2">
      <c r="G41" s="85"/>
      <c r="H41" s="85"/>
    </row>
    <row r="42" spans="7:8" ht="15.75" customHeight="1" x14ac:dyDescent="0.2">
      <c r="G42" s="85"/>
      <c r="H42" s="85"/>
    </row>
    <row r="43" spans="7:8" ht="15.75" customHeight="1" x14ac:dyDescent="0.2">
      <c r="G43" s="85"/>
      <c r="H43" s="85"/>
    </row>
    <row r="44" spans="7:8" ht="15.75" customHeight="1" x14ac:dyDescent="0.2">
      <c r="G44" s="85"/>
      <c r="H44" s="85"/>
    </row>
    <row r="45" spans="7:8" ht="15.75" customHeight="1" x14ac:dyDescent="0.2">
      <c r="G45" s="85"/>
      <c r="H45" s="85"/>
    </row>
    <row r="46" spans="7:8" ht="15.75" customHeight="1" x14ac:dyDescent="0.2">
      <c r="G46" s="85"/>
      <c r="H46" s="85"/>
    </row>
    <row r="47" spans="7:8" ht="15.75" customHeight="1" x14ac:dyDescent="0.2">
      <c r="G47" s="85"/>
      <c r="H47" s="85"/>
    </row>
    <row r="48" spans="7:8" ht="15.75" customHeight="1" x14ac:dyDescent="0.2">
      <c r="G48" s="85"/>
      <c r="H48" s="85"/>
    </row>
    <row r="49" spans="7:8" ht="15.75" customHeight="1" x14ac:dyDescent="0.2">
      <c r="G49" s="85"/>
      <c r="H49" s="85"/>
    </row>
    <row r="50" spans="7:8" ht="15.75" customHeight="1" x14ac:dyDescent="0.2">
      <c r="G50" s="85"/>
      <c r="H50" s="85"/>
    </row>
    <row r="51" spans="7:8" ht="15.75" customHeight="1" x14ac:dyDescent="0.2">
      <c r="G51" s="85"/>
      <c r="H51" s="85"/>
    </row>
    <row r="52" spans="7:8" ht="15.75" customHeight="1" x14ac:dyDescent="0.2">
      <c r="G52" s="85"/>
      <c r="H52" s="85"/>
    </row>
    <row r="53" spans="7:8" ht="15.75" customHeight="1" x14ac:dyDescent="0.2">
      <c r="G53" s="85"/>
      <c r="H53" s="85"/>
    </row>
    <row r="54" spans="7:8" ht="15.75" customHeight="1" x14ac:dyDescent="0.2">
      <c r="G54" s="85"/>
      <c r="H54" s="85"/>
    </row>
    <row r="55" spans="7:8" ht="15.75" customHeight="1" x14ac:dyDescent="0.2">
      <c r="G55" s="85"/>
      <c r="H55" s="85"/>
    </row>
    <row r="56" spans="7:8" ht="15.75" customHeight="1" x14ac:dyDescent="0.2">
      <c r="G56" s="85"/>
      <c r="H56" s="85"/>
    </row>
    <row r="57" spans="7:8" ht="15.75" customHeight="1" x14ac:dyDescent="0.2">
      <c r="G57" s="85"/>
      <c r="H57" s="85"/>
    </row>
    <row r="58" spans="7:8" ht="15.75" customHeight="1" x14ac:dyDescent="0.2">
      <c r="G58" s="85"/>
      <c r="H58" s="85"/>
    </row>
    <row r="59" spans="7:8" ht="15.75" customHeight="1" x14ac:dyDescent="0.2">
      <c r="G59" s="85"/>
      <c r="H59" s="85"/>
    </row>
    <row r="60" spans="7:8" ht="15.75" customHeight="1" x14ac:dyDescent="0.2">
      <c r="G60" s="85"/>
      <c r="H60" s="85"/>
    </row>
    <row r="61" spans="7:8" ht="15.75" customHeight="1" x14ac:dyDescent="0.2">
      <c r="G61" s="85"/>
      <c r="H61" s="85"/>
    </row>
    <row r="62" spans="7:8" ht="15.75" customHeight="1" x14ac:dyDescent="0.2">
      <c r="G62" s="85"/>
      <c r="H62" s="85"/>
    </row>
    <row r="63" spans="7:8" ht="15.75" customHeight="1" x14ac:dyDescent="0.2">
      <c r="G63" s="85"/>
      <c r="H63" s="85"/>
    </row>
    <row r="64" spans="7:8" ht="15.75" customHeight="1" x14ac:dyDescent="0.2">
      <c r="G64" s="85"/>
      <c r="H64" s="85"/>
    </row>
    <row r="65" spans="7:8" ht="15.75" customHeight="1" x14ac:dyDescent="0.2">
      <c r="G65" s="85"/>
      <c r="H65" s="85"/>
    </row>
    <row r="66" spans="7:8" ht="15.75" customHeight="1" x14ac:dyDescent="0.2">
      <c r="G66" s="85"/>
      <c r="H66" s="85"/>
    </row>
    <row r="67" spans="7:8" ht="15.75" customHeight="1" x14ac:dyDescent="0.2">
      <c r="G67" s="85"/>
      <c r="H67" s="85"/>
    </row>
    <row r="68" spans="7:8" ht="15.75" customHeight="1" x14ac:dyDescent="0.2">
      <c r="G68" s="85"/>
      <c r="H68" s="85"/>
    </row>
    <row r="69" spans="7:8" ht="15.75" customHeight="1" x14ac:dyDescent="0.2">
      <c r="G69" s="85"/>
      <c r="H69" s="85"/>
    </row>
    <row r="70" spans="7:8" ht="15.75" customHeight="1" x14ac:dyDescent="0.2">
      <c r="G70" s="85"/>
      <c r="H70" s="85"/>
    </row>
    <row r="71" spans="7:8" ht="15.75" customHeight="1" x14ac:dyDescent="0.2">
      <c r="G71" s="85"/>
      <c r="H71" s="85"/>
    </row>
    <row r="72" spans="7:8" ht="15.75" customHeight="1" x14ac:dyDescent="0.2">
      <c r="G72" s="85"/>
      <c r="H72" s="85"/>
    </row>
    <row r="73" spans="7:8" ht="15.75" customHeight="1" x14ac:dyDescent="0.2">
      <c r="G73" s="85"/>
      <c r="H73" s="85"/>
    </row>
    <row r="74" spans="7:8" ht="15.75" customHeight="1" x14ac:dyDescent="0.2">
      <c r="G74" s="85"/>
      <c r="H74" s="85"/>
    </row>
    <row r="75" spans="7:8" ht="15.75" customHeight="1" x14ac:dyDescent="0.2">
      <c r="G75" s="85"/>
      <c r="H75" s="85"/>
    </row>
    <row r="76" spans="7:8" ht="15.75" customHeight="1" x14ac:dyDescent="0.2">
      <c r="G76" s="85"/>
      <c r="H76" s="85"/>
    </row>
    <row r="77" spans="7:8" ht="15.75" customHeight="1" x14ac:dyDescent="0.2">
      <c r="G77" s="85"/>
      <c r="H77" s="85"/>
    </row>
    <row r="78" spans="7:8" ht="15.75" customHeight="1" x14ac:dyDescent="0.2">
      <c r="G78" s="85"/>
      <c r="H78" s="85"/>
    </row>
    <row r="79" spans="7:8" ht="15.75" customHeight="1" x14ac:dyDescent="0.2">
      <c r="G79" s="85"/>
      <c r="H79" s="85"/>
    </row>
    <row r="80" spans="7:8" ht="15.75" customHeight="1" x14ac:dyDescent="0.2">
      <c r="G80" s="85"/>
      <c r="H80" s="85"/>
    </row>
    <row r="81" spans="7:8" ht="15.75" customHeight="1" x14ac:dyDescent="0.2">
      <c r="G81" s="85"/>
      <c r="H81" s="85"/>
    </row>
    <row r="82" spans="7:8" ht="15.75" customHeight="1" x14ac:dyDescent="0.2">
      <c r="G82" s="85"/>
      <c r="H82" s="85"/>
    </row>
    <row r="83" spans="7:8" ht="15.75" customHeight="1" x14ac:dyDescent="0.2">
      <c r="G83" s="85"/>
      <c r="H83" s="85"/>
    </row>
    <row r="84" spans="7:8" ht="15.75" customHeight="1" x14ac:dyDescent="0.2">
      <c r="G84" s="85"/>
      <c r="H84" s="85"/>
    </row>
    <row r="85" spans="7:8" ht="15.75" customHeight="1" x14ac:dyDescent="0.2">
      <c r="G85" s="85"/>
      <c r="H85" s="85"/>
    </row>
    <row r="86" spans="7:8" ht="15.75" customHeight="1" x14ac:dyDescent="0.2">
      <c r="G86" s="85"/>
      <c r="H86" s="85"/>
    </row>
    <row r="87" spans="7:8" ht="15.75" customHeight="1" x14ac:dyDescent="0.2">
      <c r="G87" s="85"/>
      <c r="H87" s="85"/>
    </row>
    <row r="88" spans="7:8" ht="15.75" customHeight="1" x14ac:dyDescent="0.2">
      <c r="G88" s="85"/>
      <c r="H88" s="85"/>
    </row>
    <row r="89" spans="7:8" ht="15.75" customHeight="1" x14ac:dyDescent="0.2">
      <c r="G89" s="85"/>
      <c r="H89" s="85"/>
    </row>
    <row r="90" spans="7:8" ht="15.75" customHeight="1" x14ac:dyDescent="0.2">
      <c r="G90" s="85"/>
      <c r="H90" s="85"/>
    </row>
    <row r="91" spans="7:8" ht="15.75" customHeight="1" x14ac:dyDescent="0.2">
      <c r="G91" s="85"/>
      <c r="H91" s="85"/>
    </row>
    <row r="92" spans="7:8" ht="15.75" customHeight="1" x14ac:dyDescent="0.2">
      <c r="G92" s="85"/>
      <c r="H92" s="85"/>
    </row>
    <row r="93" spans="7:8" ht="15.75" customHeight="1" x14ac:dyDescent="0.2">
      <c r="G93" s="85"/>
      <c r="H93" s="85"/>
    </row>
    <row r="94" spans="7:8" ht="15.75" customHeight="1" x14ac:dyDescent="0.2">
      <c r="G94" s="85"/>
      <c r="H94" s="85"/>
    </row>
    <row r="95" spans="7:8" ht="15.75" customHeight="1" x14ac:dyDescent="0.2">
      <c r="G95" s="85"/>
      <c r="H95" s="85"/>
    </row>
    <row r="96" spans="7:8" ht="15.75" customHeight="1" x14ac:dyDescent="0.2">
      <c r="G96" s="85"/>
      <c r="H96" s="85"/>
    </row>
    <row r="97" spans="7:8" ht="15.75" customHeight="1" x14ac:dyDescent="0.2">
      <c r="G97" s="85"/>
      <c r="H97" s="85"/>
    </row>
    <row r="98" spans="7:8" ht="15.75" customHeight="1" x14ac:dyDescent="0.2">
      <c r="G98" s="85"/>
      <c r="H98" s="85"/>
    </row>
    <row r="99" spans="7:8" ht="15.75" customHeight="1" x14ac:dyDescent="0.2">
      <c r="G99" s="85"/>
      <c r="H99" s="85"/>
    </row>
    <row r="100" spans="7:8" ht="15.75" customHeight="1" x14ac:dyDescent="0.2">
      <c r="G100" s="85"/>
      <c r="H100" s="85"/>
    </row>
    <row r="101" spans="7:8" ht="15.75" customHeight="1" x14ac:dyDescent="0.2">
      <c r="G101" s="85"/>
      <c r="H101" s="85"/>
    </row>
    <row r="102" spans="7:8" ht="15.75" customHeight="1" x14ac:dyDescent="0.2">
      <c r="G102" s="85"/>
      <c r="H102" s="85"/>
    </row>
    <row r="103" spans="7:8" ht="15.75" customHeight="1" x14ac:dyDescent="0.2">
      <c r="G103" s="85"/>
      <c r="H103" s="85"/>
    </row>
    <row r="104" spans="7:8" ht="15.75" customHeight="1" x14ac:dyDescent="0.2">
      <c r="G104" s="85"/>
      <c r="H104" s="85"/>
    </row>
    <row r="105" spans="7:8" ht="15.75" customHeight="1" x14ac:dyDescent="0.2">
      <c r="G105" s="85"/>
      <c r="H105" s="85"/>
    </row>
    <row r="106" spans="7:8" ht="15.75" customHeight="1" x14ac:dyDescent="0.2">
      <c r="G106" s="85"/>
      <c r="H106" s="85"/>
    </row>
    <row r="107" spans="7:8" ht="15.75" customHeight="1" x14ac:dyDescent="0.2">
      <c r="G107" s="85"/>
      <c r="H107" s="85"/>
    </row>
    <row r="108" spans="7:8" ht="15.75" customHeight="1" x14ac:dyDescent="0.2">
      <c r="G108" s="85"/>
      <c r="H108" s="85"/>
    </row>
    <row r="109" spans="7:8" ht="15.75" customHeight="1" x14ac:dyDescent="0.2">
      <c r="G109" s="85"/>
      <c r="H109" s="85"/>
    </row>
    <row r="110" spans="7:8" ht="15.75" customHeight="1" x14ac:dyDescent="0.2">
      <c r="G110" s="85"/>
      <c r="H110" s="85"/>
    </row>
    <row r="111" spans="7:8" ht="15.75" customHeight="1" x14ac:dyDescent="0.2">
      <c r="G111" s="85"/>
      <c r="H111" s="85"/>
    </row>
    <row r="112" spans="7:8" ht="15.75" customHeight="1" x14ac:dyDescent="0.2">
      <c r="G112" s="85"/>
      <c r="H112" s="85"/>
    </row>
    <row r="113" spans="7:8" ht="15.75" customHeight="1" x14ac:dyDescent="0.2">
      <c r="G113" s="85"/>
      <c r="H113" s="85"/>
    </row>
    <row r="114" spans="7:8" ht="15.75" customHeight="1" x14ac:dyDescent="0.2">
      <c r="G114" s="85"/>
      <c r="H114" s="85"/>
    </row>
    <row r="115" spans="7:8" ht="15.75" customHeight="1" x14ac:dyDescent="0.2">
      <c r="G115" s="85"/>
      <c r="H115" s="85"/>
    </row>
    <row r="116" spans="7:8" ht="15.75" customHeight="1" x14ac:dyDescent="0.2">
      <c r="G116" s="85"/>
      <c r="H116" s="85"/>
    </row>
    <row r="117" spans="7:8" ht="15.75" customHeight="1" x14ac:dyDescent="0.2">
      <c r="G117" s="85"/>
      <c r="H117" s="85"/>
    </row>
    <row r="118" spans="7:8" ht="15.75" customHeight="1" x14ac:dyDescent="0.2">
      <c r="G118" s="85"/>
      <c r="H118" s="85"/>
    </row>
    <row r="119" spans="7:8" ht="15.75" customHeight="1" x14ac:dyDescent="0.2">
      <c r="G119" s="85"/>
      <c r="H119" s="85"/>
    </row>
    <row r="120" spans="7:8" ht="15.75" customHeight="1" x14ac:dyDescent="0.2">
      <c r="G120" s="85"/>
      <c r="H120" s="85"/>
    </row>
    <row r="121" spans="7:8" ht="15.75" customHeight="1" x14ac:dyDescent="0.2">
      <c r="G121" s="85"/>
      <c r="H121" s="85"/>
    </row>
    <row r="122" spans="7:8" ht="15.75" customHeight="1" x14ac:dyDescent="0.2">
      <c r="G122" s="85"/>
      <c r="H122" s="85"/>
    </row>
    <row r="123" spans="7:8" ht="15.75" customHeight="1" x14ac:dyDescent="0.2">
      <c r="G123" s="85"/>
      <c r="H123" s="85"/>
    </row>
    <row r="124" spans="7:8" ht="15.75" customHeight="1" x14ac:dyDescent="0.2">
      <c r="G124" s="85"/>
      <c r="H124" s="85"/>
    </row>
    <row r="125" spans="7:8" ht="15.75" customHeight="1" x14ac:dyDescent="0.2">
      <c r="G125" s="85"/>
      <c r="H125" s="85"/>
    </row>
    <row r="126" spans="7:8" ht="15.75" customHeight="1" x14ac:dyDescent="0.2">
      <c r="G126" s="85"/>
      <c r="H126" s="85"/>
    </row>
    <row r="127" spans="7:8" ht="15.75" customHeight="1" x14ac:dyDescent="0.2">
      <c r="G127" s="85"/>
      <c r="H127" s="85"/>
    </row>
    <row r="128" spans="7:8" ht="15.75" customHeight="1" x14ac:dyDescent="0.2">
      <c r="G128" s="85"/>
      <c r="H128" s="85"/>
    </row>
    <row r="129" spans="7:8" ht="15.75" customHeight="1" x14ac:dyDescent="0.2">
      <c r="G129" s="85"/>
      <c r="H129" s="85"/>
    </row>
    <row r="130" spans="7:8" ht="15.75" customHeight="1" x14ac:dyDescent="0.2">
      <c r="G130" s="85"/>
      <c r="H130" s="85"/>
    </row>
    <row r="131" spans="7:8" ht="15.75" customHeight="1" x14ac:dyDescent="0.2">
      <c r="G131" s="85"/>
      <c r="H131" s="85"/>
    </row>
    <row r="132" spans="7:8" ht="15.75" customHeight="1" x14ac:dyDescent="0.2">
      <c r="G132" s="85"/>
      <c r="H132" s="85"/>
    </row>
    <row r="133" spans="7:8" ht="15.75" customHeight="1" x14ac:dyDescent="0.2">
      <c r="G133" s="85"/>
      <c r="H133" s="85"/>
    </row>
    <row r="134" spans="7:8" ht="15.75" customHeight="1" x14ac:dyDescent="0.2">
      <c r="G134" s="85"/>
      <c r="H134" s="85"/>
    </row>
    <row r="135" spans="7:8" ht="15.75" customHeight="1" x14ac:dyDescent="0.2">
      <c r="G135" s="85"/>
      <c r="H135" s="85"/>
    </row>
    <row r="136" spans="7:8" ht="15.75" customHeight="1" x14ac:dyDescent="0.2">
      <c r="G136" s="85"/>
      <c r="H136" s="85"/>
    </row>
    <row r="137" spans="7:8" ht="15.75" customHeight="1" x14ac:dyDescent="0.2">
      <c r="G137" s="85"/>
      <c r="H137" s="85"/>
    </row>
    <row r="138" spans="7:8" ht="15.75" customHeight="1" x14ac:dyDescent="0.2">
      <c r="G138" s="85"/>
      <c r="H138" s="85"/>
    </row>
    <row r="139" spans="7:8" ht="15.75" customHeight="1" x14ac:dyDescent="0.2">
      <c r="G139" s="85"/>
      <c r="H139" s="85"/>
    </row>
    <row r="140" spans="7:8" ht="15.75" customHeight="1" x14ac:dyDescent="0.2">
      <c r="G140" s="85"/>
      <c r="H140" s="85"/>
    </row>
    <row r="141" spans="7:8" ht="15.75" customHeight="1" x14ac:dyDescent="0.2">
      <c r="G141" s="85"/>
      <c r="H141" s="85"/>
    </row>
    <row r="142" spans="7:8" ht="15.75" customHeight="1" x14ac:dyDescent="0.2">
      <c r="G142" s="85"/>
      <c r="H142" s="85"/>
    </row>
    <row r="143" spans="7:8" ht="15.75" customHeight="1" x14ac:dyDescent="0.2">
      <c r="G143" s="85"/>
      <c r="H143" s="85"/>
    </row>
    <row r="144" spans="7:8" ht="15.75" customHeight="1" x14ac:dyDescent="0.2">
      <c r="G144" s="85"/>
      <c r="H144" s="85"/>
    </row>
    <row r="145" spans="7:8" ht="15.75" customHeight="1" x14ac:dyDescent="0.2">
      <c r="G145" s="85"/>
      <c r="H145" s="85"/>
    </row>
    <row r="146" spans="7:8" ht="15.75" customHeight="1" x14ac:dyDescent="0.2">
      <c r="G146" s="85"/>
      <c r="H146" s="85"/>
    </row>
    <row r="147" spans="7:8" ht="15.75" customHeight="1" x14ac:dyDescent="0.2">
      <c r="G147" s="85"/>
      <c r="H147" s="85"/>
    </row>
    <row r="148" spans="7:8" ht="15.75" customHeight="1" x14ac:dyDescent="0.2">
      <c r="G148" s="85"/>
      <c r="H148" s="85"/>
    </row>
    <row r="149" spans="7:8" ht="15.75" customHeight="1" x14ac:dyDescent="0.2">
      <c r="G149" s="85"/>
      <c r="H149" s="85"/>
    </row>
    <row r="150" spans="7:8" ht="15.75" customHeight="1" x14ac:dyDescent="0.2">
      <c r="G150" s="85"/>
      <c r="H150" s="85"/>
    </row>
    <row r="151" spans="7:8" ht="15.75" customHeight="1" x14ac:dyDescent="0.2">
      <c r="G151" s="85"/>
      <c r="H151" s="85"/>
    </row>
    <row r="152" spans="7:8" ht="15.75" customHeight="1" x14ac:dyDescent="0.2">
      <c r="G152" s="85"/>
      <c r="H152" s="85"/>
    </row>
    <row r="153" spans="7:8" ht="15.75" customHeight="1" x14ac:dyDescent="0.2">
      <c r="G153" s="85"/>
      <c r="H153" s="85"/>
    </row>
    <row r="154" spans="7:8" ht="15.75" customHeight="1" x14ac:dyDescent="0.2">
      <c r="G154" s="85"/>
      <c r="H154" s="85"/>
    </row>
    <row r="155" spans="7:8" ht="15.75" customHeight="1" x14ac:dyDescent="0.2">
      <c r="G155" s="85"/>
      <c r="H155" s="85"/>
    </row>
    <row r="156" spans="7:8" ht="15.75" customHeight="1" x14ac:dyDescent="0.2">
      <c r="G156" s="85"/>
      <c r="H156" s="85"/>
    </row>
    <row r="157" spans="7:8" ht="15.75" customHeight="1" x14ac:dyDescent="0.2">
      <c r="G157" s="85"/>
      <c r="H157" s="85"/>
    </row>
    <row r="158" spans="7:8" ht="15.75" customHeight="1" x14ac:dyDescent="0.2">
      <c r="G158" s="85"/>
      <c r="H158" s="85"/>
    </row>
    <row r="159" spans="7:8" ht="15.75" customHeight="1" x14ac:dyDescent="0.2">
      <c r="G159" s="85"/>
      <c r="H159" s="85"/>
    </row>
    <row r="160" spans="7:8" ht="15.75" customHeight="1" x14ac:dyDescent="0.2">
      <c r="G160" s="85"/>
      <c r="H160" s="85"/>
    </row>
    <row r="161" spans="7:8" ht="15.75" customHeight="1" x14ac:dyDescent="0.2">
      <c r="G161" s="85"/>
      <c r="H161" s="85"/>
    </row>
    <row r="162" spans="7:8" ht="15.75" customHeight="1" x14ac:dyDescent="0.2">
      <c r="G162" s="85"/>
      <c r="H162" s="85"/>
    </row>
    <row r="163" spans="7:8" ht="15.75" customHeight="1" x14ac:dyDescent="0.2">
      <c r="G163" s="85"/>
      <c r="H163" s="85"/>
    </row>
    <row r="164" spans="7:8" ht="15.75" customHeight="1" x14ac:dyDescent="0.2">
      <c r="G164" s="85"/>
      <c r="H164" s="85"/>
    </row>
    <row r="165" spans="7:8" ht="15.75" customHeight="1" x14ac:dyDescent="0.2">
      <c r="G165" s="85"/>
      <c r="H165" s="85"/>
    </row>
    <row r="166" spans="7:8" ht="15.75" customHeight="1" x14ac:dyDescent="0.2">
      <c r="G166" s="85"/>
      <c r="H166" s="85"/>
    </row>
    <row r="167" spans="7:8" ht="15.75" customHeight="1" x14ac:dyDescent="0.2">
      <c r="G167" s="85"/>
      <c r="H167" s="85"/>
    </row>
    <row r="168" spans="7:8" ht="15.75" customHeight="1" x14ac:dyDescent="0.2">
      <c r="G168" s="85"/>
      <c r="H168" s="85"/>
    </row>
    <row r="169" spans="7:8" ht="15.75" customHeight="1" x14ac:dyDescent="0.2">
      <c r="G169" s="85"/>
      <c r="H169" s="85"/>
    </row>
    <row r="170" spans="7:8" ht="15.75" customHeight="1" x14ac:dyDescent="0.2">
      <c r="G170" s="85"/>
      <c r="H170" s="85"/>
    </row>
    <row r="171" spans="7:8" ht="15.75" customHeight="1" x14ac:dyDescent="0.2">
      <c r="G171" s="85"/>
      <c r="H171" s="85"/>
    </row>
    <row r="172" spans="7:8" ht="15.75" customHeight="1" x14ac:dyDescent="0.2">
      <c r="G172" s="85"/>
      <c r="H172" s="85"/>
    </row>
    <row r="173" spans="7:8" ht="15.75" customHeight="1" x14ac:dyDescent="0.2">
      <c r="G173" s="85"/>
      <c r="H173" s="85"/>
    </row>
    <row r="174" spans="7:8" ht="15.75" customHeight="1" x14ac:dyDescent="0.2">
      <c r="G174" s="85"/>
      <c r="H174" s="85"/>
    </row>
    <row r="175" spans="7:8" ht="15.75" customHeight="1" x14ac:dyDescent="0.2">
      <c r="G175" s="85"/>
      <c r="H175" s="85"/>
    </row>
    <row r="176" spans="7:8" ht="15.75" customHeight="1" x14ac:dyDescent="0.2">
      <c r="G176" s="85"/>
      <c r="H176" s="85"/>
    </row>
    <row r="177" spans="7:8" ht="15.75" customHeight="1" x14ac:dyDescent="0.2">
      <c r="G177" s="85"/>
      <c r="H177" s="85"/>
    </row>
    <row r="178" spans="7:8" ht="15.75" customHeight="1" x14ac:dyDescent="0.2">
      <c r="G178" s="85"/>
      <c r="H178" s="85"/>
    </row>
    <row r="179" spans="7:8" ht="15.75" customHeight="1" x14ac:dyDescent="0.2">
      <c r="G179" s="85"/>
      <c r="H179" s="85"/>
    </row>
    <row r="180" spans="7:8" ht="15.75" customHeight="1" x14ac:dyDescent="0.2">
      <c r="G180" s="85"/>
      <c r="H180" s="85"/>
    </row>
    <row r="181" spans="7:8" ht="15.75" customHeight="1" x14ac:dyDescent="0.2">
      <c r="G181" s="85"/>
      <c r="H181" s="85"/>
    </row>
    <row r="182" spans="7:8" ht="15.75" customHeight="1" x14ac:dyDescent="0.2">
      <c r="G182" s="85"/>
      <c r="H182" s="85"/>
    </row>
    <row r="183" spans="7:8" ht="15.75" customHeight="1" x14ac:dyDescent="0.2">
      <c r="G183" s="85"/>
      <c r="H183" s="85"/>
    </row>
    <row r="184" spans="7:8" ht="15.75" customHeight="1" x14ac:dyDescent="0.2">
      <c r="G184" s="85"/>
      <c r="H184" s="85"/>
    </row>
    <row r="185" spans="7:8" ht="15.75" customHeight="1" x14ac:dyDescent="0.2">
      <c r="G185" s="85"/>
      <c r="H185" s="85"/>
    </row>
    <row r="186" spans="7:8" ht="15.75" customHeight="1" x14ac:dyDescent="0.2">
      <c r="G186" s="85"/>
      <c r="H186" s="85"/>
    </row>
    <row r="187" spans="7:8" ht="15.75" customHeight="1" x14ac:dyDescent="0.2">
      <c r="G187" s="85"/>
      <c r="H187" s="85"/>
    </row>
    <row r="188" spans="7:8" ht="15.75" customHeight="1" x14ac:dyDescent="0.2">
      <c r="G188" s="85"/>
      <c r="H188" s="85"/>
    </row>
    <row r="189" spans="7:8" ht="15.75" customHeight="1" x14ac:dyDescent="0.2">
      <c r="G189" s="85"/>
      <c r="H189" s="85"/>
    </row>
    <row r="190" spans="7:8" ht="15.75" customHeight="1" x14ac:dyDescent="0.2">
      <c r="G190" s="85"/>
      <c r="H190" s="85"/>
    </row>
    <row r="191" spans="7:8" ht="15.75" customHeight="1" x14ac:dyDescent="0.2">
      <c r="G191" s="85"/>
      <c r="H191" s="85"/>
    </row>
    <row r="192" spans="7:8" ht="15.75" customHeight="1" x14ac:dyDescent="0.2">
      <c r="G192" s="85"/>
      <c r="H192" s="85"/>
    </row>
    <row r="193" spans="7:8" ht="15.75" customHeight="1" x14ac:dyDescent="0.2">
      <c r="G193" s="85"/>
      <c r="H193" s="85"/>
    </row>
    <row r="194" spans="7:8" ht="15.75" customHeight="1" x14ac:dyDescent="0.2">
      <c r="G194" s="85"/>
      <c r="H194" s="85"/>
    </row>
    <row r="195" spans="7:8" ht="15.75" customHeight="1" x14ac:dyDescent="0.2">
      <c r="G195" s="85"/>
      <c r="H195" s="85"/>
    </row>
    <row r="196" spans="7:8" ht="15.75" customHeight="1" x14ac:dyDescent="0.2">
      <c r="G196" s="85"/>
      <c r="H196" s="85"/>
    </row>
    <row r="197" spans="7:8" ht="15.75" customHeight="1" x14ac:dyDescent="0.2">
      <c r="G197" s="85"/>
      <c r="H197" s="85"/>
    </row>
    <row r="198" spans="7:8" ht="15.75" customHeight="1" x14ac:dyDescent="0.2">
      <c r="G198" s="85"/>
      <c r="H198" s="85"/>
    </row>
    <row r="199" spans="7:8" ht="15.75" customHeight="1" x14ac:dyDescent="0.2">
      <c r="G199" s="85"/>
      <c r="H199" s="85"/>
    </row>
    <row r="200" spans="7:8" ht="15.75" customHeight="1" x14ac:dyDescent="0.2">
      <c r="G200" s="85"/>
      <c r="H200" s="85"/>
    </row>
    <row r="201" spans="7:8" ht="15.75" customHeight="1" x14ac:dyDescent="0.2">
      <c r="G201" s="85"/>
      <c r="H201" s="85"/>
    </row>
    <row r="202" spans="7:8" ht="15.75" customHeight="1" x14ac:dyDescent="0.2">
      <c r="G202" s="85"/>
      <c r="H202" s="85"/>
    </row>
    <row r="203" spans="7:8" ht="15.75" customHeight="1" x14ac:dyDescent="0.2">
      <c r="G203" s="85"/>
      <c r="H203" s="85"/>
    </row>
    <row r="204" spans="7:8" ht="15.75" customHeight="1" x14ac:dyDescent="0.2">
      <c r="G204" s="85"/>
      <c r="H204" s="85"/>
    </row>
    <row r="205" spans="7:8" ht="15.75" customHeight="1" x14ac:dyDescent="0.2">
      <c r="G205" s="85"/>
      <c r="H205" s="85"/>
    </row>
    <row r="206" spans="7:8" ht="15.75" customHeight="1" x14ac:dyDescent="0.2">
      <c r="G206" s="85"/>
      <c r="H206" s="85"/>
    </row>
    <row r="207" spans="7:8" ht="15.75" customHeight="1" x14ac:dyDescent="0.2">
      <c r="G207" s="85"/>
      <c r="H207" s="85"/>
    </row>
    <row r="208" spans="7:8" ht="15.75" customHeight="1" x14ac:dyDescent="0.2">
      <c r="G208" s="85"/>
      <c r="H208" s="85"/>
    </row>
    <row r="209" spans="7:8" ht="15.75" customHeight="1" x14ac:dyDescent="0.2">
      <c r="G209" s="85"/>
      <c r="H209" s="85"/>
    </row>
    <row r="210" spans="7:8" ht="15.75" customHeight="1" x14ac:dyDescent="0.2">
      <c r="G210" s="85"/>
      <c r="H210" s="85"/>
    </row>
    <row r="211" spans="7:8" ht="15.75" customHeight="1" x14ac:dyDescent="0.2">
      <c r="G211" s="85"/>
      <c r="H211" s="85"/>
    </row>
    <row r="212" spans="7:8" ht="15.75" customHeight="1" x14ac:dyDescent="0.2">
      <c r="G212" s="85"/>
      <c r="H212" s="85"/>
    </row>
    <row r="213" spans="7:8" ht="15.75" customHeight="1" x14ac:dyDescent="0.2">
      <c r="G213" s="85"/>
      <c r="H213" s="85"/>
    </row>
    <row r="214" spans="7:8" ht="15.75" customHeight="1" x14ac:dyDescent="0.2">
      <c r="G214" s="85"/>
      <c r="H214" s="85"/>
    </row>
    <row r="215" spans="7:8" ht="15.75" customHeight="1" x14ac:dyDescent="0.2">
      <c r="G215" s="85"/>
      <c r="H215" s="85"/>
    </row>
    <row r="216" spans="7:8" ht="15.75" customHeight="1" x14ac:dyDescent="0.2">
      <c r="G216" s="85"/>
      <c r="H216" s="85"/>
    </row>
    <row r="217" spans="7:8" ht="15.75" customHeight="1" x14ac:dyDescent="0.2">
      <c r="G217" s="85"/>
      <c r="H217" s="85"/>
    </row>
    <row r="218" spans="7:8" ht="15.75" customHeight="1" x14ac:dyDescent="0.2">
      <c r="G218" s="85"/>
      <c r="H218" s="85"/>
    </row>
    <row r="219" spans="7:8" ht="15.75" customHeight="1" x14ac:dyDescent="0.2">
      <c r="G219" s="85"/>
      <c r="H219" s="85"/>
    </row>
    <row r="220" spans="7:8" ht="15.75" customHeight="1" x14ac:dyDescent="0.2">
      <c r="G220" s="85"/>
      <c r="H220" s="85"/>
    </row>
    <row r="221" spans="7:8" ht="15.75" customHeight="1" x14ac:dyDescent="0.2">
      <c r="G221" s="85"/>
      <c r="H221" s="85"/>
    </row>
    <row r="222" spans="7:8" ht="15.75" customHeight="1" x14ac:dyDescent="0.2">
      <c r="G222" s="85"/>
      <c r="H222" s="85"/>
    </row>
    <row r="223" spans="7:8" ht="15.75" customHeight="1" x14ac:dyDescent="0.2">
      <c r="G223" s="85"/>
      <c r="H223" s="85"/>
    </row>
    <row r="224" spans="7:8" ht="15.75" customHeight="1" x14ac:dyDescent="0.2">
      <c r="G224" s="85"/>
      <c r="H224" s="85"/>
    </row>
    <row r="225" spans="7:8" ht="15.75" customHeight="1" x14ac:dyDescent="0.2">
      <c r="G225" s="85"/>
      <c r="H225" s="85"/>
    </row>
    <row r="226" spans="7:8" ht="15.75" customHeight="1" x14ac:dyDescent="0.2">
      <c r="G226" s="85"/>
      <c r="H226" s="85"/>
    </row>
    <row r="227" spans="7:8" ht="15.75" customHeight="1" x14ac:dyDescent="0.2">
      <c r="G227" s="85"/>
      <c r="H227" s="85"/>
    </row>
    <row r="228" spans="7:8" ht="15.75" customHeight="1" x14ac:dyDescent="0.2">
      <c r="G228" s="85"/>
      <c r="H228" s="85"/>
    </row>
    <row r="229" spans="7:8" ht="15.75" customHeight="1" x14ac:dyDescent="0.2">
      <c r="G229" s="85"/>
      <c r="H229" s="85"/>
    </row>
    <row r="230" spans="7:8" ht="15.75" customHeight="1" x14ac:dyDescent="0.2">
      <c r="G230" s="85"/>
      <c r="H230" s="85"/>
    </row>
    <row r="231" spans="7:8" ht="15.75" customHeight="1" x14ac:dyDescent="0.2">
      <c r="G231" s="85"/>
      <c r="H231" s="85"/>
    </row>
    <row r="232" spans="7:8" ht="15.75" customHeight="1" x14ac:dyDescent="0.2">
      <c r="G232" s="85"/>
      <c r="H232" s="85"/>
    </row>
    <row r="233" spans="7:8" ht="15.75" customHeight="1" x14ac:dyDescent="0.2">
      <c r="G233" s="85"/>
      <c r="H233" s="85"/>
    </row>
    <row r="234" spans="7:8" ht="15.75" customHeight="1" x14ac:dyDescent="0.2">
      <c r="G234" s="85"/>
      <c r="H234" s="85"/>
    </row>
    <row r="235" spans="7:8" ht="15.75" customHeight="1" x14ac:dyDescent="0.2">
      <c r="G235" s="85"/>
      <c r="H235" s="85"/>
    </row>
    <row r="236" spans="7:8" ht="15.75" customHeight="1" x14ac:dyDescent="0.2">
      <c r="G236" s="85"/>
      <c r="H236" s="85"/>
    </row>
    <row r="237" spans="7:8" ht="15.75" customHeight="1" x14ac:dyDescent="0.2">
      <c r="G237" s="85"/>
      <c r="H237" s="85"/>
    </row>
    <row r="238" spans="7:8" ht="15.75" customHeight="1" x14ac:dyDescent="0.2">
      <c r="G238" s="85"/>
      <c r="H238" s="85"/>
    </row>
    <row r="239" spans="7:8" ht="15.75" customHeight="1" x14ac:dyDescent="0.2">
      <c r="G239" s="85"/>
      <c r="H239" s="85"/>
    </row>
    <row r="240" spans="7:8" ht="15.75" customHeight="1" x14ac:dyDescent="0.2">
      <c r="G240" s="85"/>
      <c r="H240" s="85"/>
    </row>
    <row r="241" spans="7:8" ht="15.75" customHeight="1" x14ac:dyDescent="0.2">
      <c r="G241" s="85"/>
      <c r="H241" s="85"/>
    </row>
    <row r="242" spans="7:8" ht="15.75" customHeight="1" x14ac:dyDescent="0.2">
      <c r="G242" s="85"/>
      <c r="H242" s="85"/>
    </row>
    <row r="243" spans="7:8" ht="15.75" customHeight="1" x14ac:dyDescent="0.2">
      <c r="G243" s="85"/>
      <c r="H243" s="85"/>
    </row>
    <row r="244" spans="7:8" ht="15.75" customHeight="1" x14ac:dyDescent="0.2">
      <c r="G244" s="85"/>
      <c r="H244" s="85"/>
    </row>
    <row r="245" spans="7:8" ht="15.75" customHeight="1" x14ac:dyDescent="0.2">
      <c r="G245" s="85"/>
      <c r="H245" s="85"/>
    </row>
    <row r="246" spans="7:8" ht="15.75" customHeight="1" x14ac:dyDescent="0.2">
      <c r="G246" s="85"/>
      <c r="H246" s="85"/>
    </row>
    <row r="247" spans="7:8" ht="15.75" customHeight="1" x14ac:dyDescent="0.2">
      <c r="G247" s="85"/>
      <c r="H247" s="85"/>
    </row>
    <row r="248" spans="7:8" ht="15.75" customHeight="1" x14ac:dyDescent="0.2">
      <c r="G248" s="85"/>
      <c r="H248" s="85"/>
    </row>
    <row r="249" spans="7:8" ht="15.75" customHeight="1" x14ac:dyDescent="0.2">
      <c r="G249" s="85"/>
      <c r="H249" s="85"/>
    </row>
    <row r="250" spans="7:8" ht="15.75" customHeight="1" x14ac:dyDescent="0.2">
      <c r="G250" s="85"/>
      <c r="H250" s="85"/>
    </row>
    <row r="251" spans="7:8" ht="15.75" customHeight="1" x14ac:dyDescent="0.2">
      <c r="G251" s="85"/>
      <c r="H251" s="85"/>
    </row>
    <row r="252" spans="7:8" ht="15.75" customHeight="1" x14ac:dyDescent="0.2">
      <c r="G252" s="85"/>
      <c r="H252" s="85"/>
    </row>
    <row r="253" spans="7:8" ht="15.75" customHeight="1" x14ac:dyDescent="0.2">
      <c r="G253" s="85"/>
      <c r="H253" s="85"/>
    </row>
    <row r="254" spans="7:8" ht="15.75" customHeight="1" x14ac:dyDescent="0.2">
      <c r="G254" s="85"/>
      <c r="H254" s="85"/>
    </row>
    <row r="255" spans="7:8" ht="15.75" customHeight="1" x14ac:dyDescent="0.2">
      <c r="G255" s="85"/>
      <c r="H255" s="85"/>
    </row>
    <row r="256" spans="7:8" ht="15.75" customHeight="1" x14ac:dyDescent="0.2">
      <c r="G256" s="85"/>
      <c r="H256" s="85"/>
    </row>
    <row r="257" spans="7:8" ht="15.75" customHeight="1" x14ac:dyDescent="0.2">
      <c r="G257" s="85"/>
      <c r="H257" s="85"/>
    </row>
    <row r="258" spans="7:8" ht="15.75" customHeight="1" x14ac:dyDescent="0.2">
      <c r="G258" s="85"/>
      <c r="H258" s="85"/>
    </row>
    <row r="259" spans="7:8" ht="15.75" customHeight="1" x14ac:dyDescent="0.2">
      <c r="G259" s="85"/>
      <c r="H259" s="85"/>
    </row>
    <row r="260" spans="7:8" ht="15.75" customHeight="1" x14ac:dyDescent="0.2">
      <c r="G260" s="85"/>
      <c r="H260" s="85"/>
    </row>
    <row r="261" spans="7:8" ht="15.75" customHeight="1" x14ac:dyDescent="0.2">
      <c r="G261" s="85"/>
      <c r="H261" s="85"/>
    </row>
    <row r="262" spans="7:8" ht="15.75" customHeight="1" x14ac:dyDescent="0.2">
      <c r="G262" s="85"/>
      <c r="H262" s="85"/>
    </row>
    <row r="263" spans="7:8" ht="15.75" customHeight="1" x14ac:dyDescent="0.2">
      <c r="G263" s="85"/>
      <c r="H263" s="85"/>
    </row>
    <row r="264" spans="7:8" ht="15.75" customHeight="1" x14ac:dyDescent="0.2">
      <c r="G264" s="85"/>
      <c r="H264" s="85"/>
    </row>
    <row r="265" spans="7:8" ht="15.75" customHeight="1" x14ac:dyDescent="0.2">
      <c r="G265" s="85"/>
      <c r="H265" s="85"/>
    </row>
    <row r="266" spans="7:8" ht="15.75" customHeight="1" x14ac:dyDescent="0.2">
      <c r="G266" s="85"/>
      <c r="H266" s="85"/>
    </row>
    <row r="267" spans="7:8" ht="15.75" customHeight="1" x14ac:dyDescent="0.2">
      <c r="G267" s="85"/>
      <c r="H267" s="85"/>
    </row>
    <row r="268" spans="7:8" ht="15.75" customHeight="1" x14ac:dyDescent="0.2">
      <c r="G268" s="85"/>
      <c r="H268" s="85"/>
    </row>
    <row r="269" spans="7:8" ht="15.75" customHeight="1" x14ac:dyDescent="0.2">
      <c r="G269" s="85"/>
      <c r="H269" s="85"/>
    </row>
    <row r="270" spans="7:8" ht="15.75" customHeight="1" x14ac:dyDescent="0.2">
      <c r="G270" s="85"/>
      <c r="H270" s="85"/>
    </row>
    <row r="271" spans="7:8" ht="15.75" customHeight="1" x14ac:dyDescent="0.2">
      <c r="G271" s="85"/>
      <c r="H271" s="85"/>
    </row>
    <row r="272" spans="7:8" ht="15.75" customHeight="1" x14ac:dyDescent="0.2">
      <c r="G272" s="85"/>
      <c r="H272" s="85"/>
    </row>
    <row r="273" spans="7:8" ht="15.75" customHeight="1" x14ac:dyDescent="0.2">
      <c r="G273" s="85"/>
      <c r="H273" s="85"/>
    </row>
    <row r="274" spans="7:8" ht="15.75" customHeight="1" x14ac:dyDescent="0.2">
      <c r="G274" s="85"/>
      <c r="H274" s="85"/>
    </row>
    <row r="275" spans="7:8" ht="15.75" customHeight="1" x14ac:dyDescent="0.2">
      <c r="G275" s="85"/>
      <c r="H275" s="85"/>
    </row>
    <row r="276" spans="7:8" ht="15.75" customHeight="1" x14ac:dyDescent="0.2">
      <c r="G276" s="85"/>
      <c r="H276" s="85"/>
    </row>
    <row r="277" spans="7:8" ht="15.75" customHeight="1" x14ac:dyDescent="0.2">
      <c r="G277" s="85"/>
      <c r="H277" s="85"/>
    </row>
    <row r="278" spans="7:8" ht="15.75" customHeight="1" x14ac:dyDescent="0.2">
      <c r="G278" s="85"/>
      <c r="H278" s="85"/>
    </row>
    <row r="279" spans="7:8" ht="15.75" customHeight="1" x14ac:dyDescent="0.2">
      <c r="G279" s="85"/>
      <c r="H279" s="85"/>
    </row>
    <row r="280" spans="7:8" ht="15.75" customHeight="1" x14ac:dyDescent="0.2">
      <c r="G280" s="85"/>
      <c r="H280" s="85"/>
    </row>
    <row r="281" spans="7:8" ht="15.75" customHeight="1" x14ac:dyDescent="0.2">
      <c r="G281" s="85"/>
      <c r="H281" s="85"/>
    </row>
    <row r="282" spans="7:8" ht="15.75" customHeight="1" x14ac:dyDescent="0.2">
      <c r="G282" s="85"/>
      <c r="H282" s="85"/>
    </row>
    <row r="283" spans="7:8" ht="15.75" customHeight="1" x14ac:dyDescent="0.2">
      <c r="G283" s="85"/>
      <c r="H283" s="85"/>
    </row>
    <row r="284" spans="7:8" ht="15.75" customHeight="1" x14ac:dyDescent="0.2">
      <c r="G284" s="85"/>
      <c r="H284" s="85"/>
    </row>
    <row r="285" spans="7:8" ht="15.75" customHeight="1" x14ac:dyDescent="0.2">
      <c r="G285" s="85"/>
      <c r="H285" s="85"/>
    </row>
    <row r="286" spans="7:8" ht="15.75" customHeight="1" x14ac:dyDescent="0.2">
      <c r="G286" s="85"/>
      <c r="H286" s="85"/>
    </row>
    <row r="287" spans="7:8" ht="15.75" customHeight="1" x14ac:dyDescent="0.2">
      <c r="G287" s="85"/>
      <c r="H287" s="85"/>
    </row>
    <row r="288" spans="7:8" ht="15.75" customHeight="1" x14ac:dyDescent="0.2">
      <c r="G288" s="85"/>
      <c r="H288" s="85"/>
    </row>
    <row r="289" spans="7:8" ht="15.75" customHeight="1" x14ac:dyDescent="0.2">
      <c r="G289" s="85"/>
      <c r="H289" s="85"/>
    </row>
    <row r="290" spans="7:8" ht="15.75" customHeight="1" x14ac:dyDescent="0.2">
      <c r="G290" s="85"/>
      <c r="H290" s="85"/>
    </row>
    <row r="291" spans="7:8" ht="15.75" customHeight="1" x14ac:dyDescent="0.2">
      <c r="G291" s="85"/>
      <c r="H291" s="85"/>
    </row>
    <row r="292" spans="7:8" ht="15.75" customHeight="1" x14ac:dyDescent="0.2">
      <c r="G292" s="85"/>
      <c r="H292" s="85"/>
    </row>
    <row r="293" spans="7:8" ht="15.75" customHeight="1" x14ac:dyDescent="0.2">
      <c r="G293" s="85"/>
      <c r="H293" s="85"/>
    </row>
    <row r="294" spans="7:8" ht="15.75" customHeight="1" x14ac:dyDescent="0.2">
      <c r="G294" s="85"/>
      <c r="H294" s="85"/>
    </row>
    <row r="295" spans="7:8" ht="15.75" customHeight="1" x14ac:dyDescent="0.2">
      <c r="G295" s="85"/>
      <c r="H295" s="85"/>
    </row>
    <row r="296" spans="7:8" ht="15.75" customHeight="1" x14ac:dyDescent="0.2">
      <c r="G296" s="85"/>
      <c r="H296" s="85"/>
    </row>
    <row r="297" spans="7:8" ht="15.75" customHeight="1" x14ac:dyDescent="0.2">
      <c r="G297" s="85"/>
      <c r="H297" s="85"/>
    </row>
    <row r="298" spans="7:8" ht="15.75" customHeight="1" x14ac:dyDescent="0.2">
      <c r="G298" s="85"/>
      <c r="H298" s="85"/>
    </row>
    <row r="299" spans="7:8" ht="15.75" customHeight="1" x14ac:dyDescent="0.2">
      <c r="G299" s="85"/>
      <c r="H299" s="85"/>
    </row>
    <row r="300" spans="7:8" ht="15.75" customHeight="1" x14ac:dyDescent="0.2">
      <c r="G300" s="85"/>
      <c r="H300" s="85"/>
    </row>
    <row r="301" spans="7:8" ht="15.75" customHeight="1" x14ac:dyDescent="0.2">
      <c r="G301" s="85"/>
      <c r="H301" s="85"/>
    </row>
    <row r="302" spans="7:8" ht="15.75" customHeight="1" x14ac:dyDescent="0.2">
      <c r="G302" s="85"/>
      <c r="H302" s="85"/>
    </row>
    <row r="303" spans="7:8" ht="15.75" customHeight="1" x14ac:dyDescent="0.2">
      <c r="G303" s="85"/>
      <c r="H303" s="85"/>
    </row>
    <row r="304" spans="7:8" ht="15.75" customHeight="1" x14ac:dyDescent="0.2">
      <c r="G304" s="85"/>
      <c r="H304" s="85"/>
    </row>
    <row r="305" spans="7:8" ht="15.75" customHeight="1" x14ac:dyDescent="0.2">
      <c r="G305" s="85"/>
      <c r="H305" s="85"/>
    </row>
    <row r="306" spans="7:8" ht="15.75" customHeight="1" x14ac:dyDescent="0.2">
      <c r="G306" s="85"/>
      <c r="H306" s="85"/>
    </row>
    <row r="307" spans="7:8" ht="15.75" customHeight="1" x14ac:dyDescent="0.2">
      <c r="G307" s="85"/>
      <c r="H307" s="85"/>
    </row>
    <row r="308" spans="7:8" ht="15.75" customHeight="1" x14ac:dyDescent="0.2">
      <c r="G308" s="85"/>
      <c r="H308" s="85"/>
    </row>
    <row r="309" spans="7:8" ht="15.75" customHeight="1" x14ac:dyDescent="0.2">
      <c r="G309" s="85"/>
      <c r="H309" s="85"/>
    </row>
    <row r="310" spans="7:8" ht="15.75" customHeight="1" x14ac:dyDescent="0.2">
      <c r="G310" s="85"/>
      <c r="H310" s="85"/>
    </row>
    <row r="311" spans="7:8" ht="15.75" customHeight="1" x14ac:dyDescent="0.2">
      <c r="G311" s="85"/>
      <c r="H311" s="85"/>
    </row>
    <row r="312" spans="7:8" ht="15.75" customHeight="1" x14ac:dyDescent="0.2">
      <c r="G312" s="85"/>
      <c r="H312" s="85"/>
    </row>
    <row r="313" spans="7:8" ht="15.75" customHeight="1" x14ac:dyDescent="0.2">
      <c r="G313" s="85"/>
      <c r="H313" s="85"/>
    </row>
    <row r="314" spans="7:8" ht="15.75" customHeight="1" x14ac:dyDescent="0.2">
      <c r="G314" s="85"/>
      <c r="H314" s="85"/>
    </row>
    <row r="315" spans="7:8" ht="15.75" customHeight="1" x14ac:dyDescent="0.2">
      <c r="G315" s="85"/>
      <c r="H315" s="85"/>
    </row>
    <row r="316" spans="7:8" ht="15.75" customHeight="1" x14ac:dyDescent="0.2">
      <c r="G316" s="85"/>
      <c r="H316" s="85"/>
    </row>
    <row r="317" spans="7:8" ht="15.75" customHeight="1" x14ac:dyDescent="0.2">
      <c r="G317" s="85"/>
      <c r="H317" s="85"/>
    </row>
    <row r="318" spans="7:8" ht="15.75" customHeight="1" x14ac:dyDescent="0.2">
      <c r="G318" s="85"/>
      <c r="H318" s="85"/>
    </row>
    <row r="319" spans="7:8" ht="15.75" customHeight="1" x14ac:dyDescent="0.2">
      <c r="G319" s="85"/>
      <c r="H319" s="85"/>
    </row>
    <row r="320" spans="7:8" ht="15.75" customHeight="1" x14ac:dyDescent="0.2">
      <c r="G320" s="85"/>
      <c r="H320" s="85"/>
    </row>
    <row r="321" spans="7:8" ht="15.75" customHeight="1" x14ac:dyDescent="0.2">
      <c r="G321" s="85"/>
      <c r="H321" s="85"/>
    </row>
    <row r="322" spans="7:8" ht="15.75" customHeight="1" x14ac:dyDescent="0.2">
      <c r="G322" s="85"/>
      <c r="H322" s="85"/>
    </row>
    <row r="323" spans="7:8" ht="15.75" customHeight="1" x14ac:dyDescent="0.2">
      <c r="G323" s="85"/>
      <c r="H323" s="85"/>
    </row>
    <row r="324" spans="7:8" ht="15.75" customHeight="1" x14ac:dyDescent="0.2">
      <c r="G324" s="85"/>
      <c r="H324" s="85"/>
    </row>
    <row r="325" spans="7:8" ht="15.75" customHeight="1" x14ac:dyDescent="0.2">
      <c r="G325" s="85"/>
      <c r="H325" s="85"/>
    </row>
    <row r="326" spans="7:8" ht="15.75" customHeight="1" x14ac:dyDescent="0.2">
      <c r="G326" s="85"/>
      <c r="H326" s="85"/>
    </row>
    <row r="327" spans="7:8" ht="15.75" customHeight="1" x14ac:dyDescent="0.2">
      <c r="G327" s="85"/>
      <c r="H327" s="85"/>
    </row>
    <row r="328" spans="7:8" ht="15.75" customHeight="1" x14ac:dyDescent="0.2">
      <c r="G328" s="85"/>
      <c r="H328" s="85"/>
    </row>
    <row r="329" spans="7:8" ht="15.75" customHeight="1" x14ac:dyDescent="0.2">
      <c r="G329" s="85"/>
      <c r="H329" s="85"/>
    </row>
    <row r="330" spans="7:8" ht="15.75" customHeight="1" x14ac:dyDescent="0.2">
      <c r="G330" s="85"/>
      <c r="H330" s="85"/>
    </row>
    <row r="331" spans="7:8" ht="15.75" customHeight="1" x14ac:dyDescent="0.2">
      <c r="G331" s="85"/>
      <c r="H331" s="85"/>
    </row>
    <row r="332" spans="7:8" ht="15.75" customHeight="1" x14ac:dyDescent="0.2">
      <c r="G332" s="85"/>
      <c r="H332" s="85"/>
    </row>
    <row r="333" spans="7:8" ht="15.75" customHeight="1" x14ac:dyDescent="0.2">
      <c r="G333" s="85"/>
      <c r="H333" s="85"/>
    </row>
    <row r="334" spans="7:8" ht="15.75" customHeight="1" x14ac:dyDescent="0.2">
      <c r="G334" s="85"/>
      <c r="H334" s="85"/>
    </row>
    <row r="335" spans="7:8" ht="15.75" customHeight="1" x14ac:dyDescent="0.2">
      <c r="G335" s="85"/>
      <c r="H335" s="85"/>
    </row>
    <row r="336" spans="7:8" ht="15.75" customHeight="1" x14ac:dyDescent="0.2">
      <c r="G336" s="85"/>
      <c r="H336" s="85"/>
    </row>
    <row r="337" spans="7:8" ht="15.75" customHeight="1" x14ac:dyDescent="0.2">
      <c r="G337" s="85"/>
      <c r="H337" s="85"/>
    </row>
    <row r="338" spans="7:8" ht="15.75" customHeight="1" x14ac:dyDescent="0.2">
      <c r="G338" s="85"/>
      <c r="H338" s="85"/>
    </row>
    <row r="339" spans="7:8" ht="15.75" customHeight="1" x14ac:dyDescent="0.2">
      <c r="G339" s="85"/>
      <c r="H339" s="85"/>
    </row>
    <row r="340" spans="7:8" ht="15.75" customHeight="1" x14ac:dyDescent="0.2">
      <c r="G340" s="85"/>
      <c r="H340" s="85"/>
    </row>
    <row r="341" spans="7:8" ht="15.75" customHeight="1" x14ac:dyDescent="0.2">
      <c r="G341" s="85"/>
      <c r="H341" s="85"/>
    </row>
    <row r="342" spans="7:8" ht="15.75" customHeight="1" x14ac:dyDescent="0.2">
      <c r="G342" s="85"/>
      <c r="H342" s="85"/>
    </row>
    <row r="343" spans="7:8" ht="15.75" customHeight="1" x14ac:dyDescent="0.2">
      <c r="G343" s="85"/>
      <c r="H343" s="85"/>
    </row>
    <row r="344" spans="7:8" ht="15.75" customHeight="1" x14ac:dyDescent="0.2">
      <c r="G344" s="85"/>
      <c r="H344" s="85"/>
    </row>
    <row r="345" spans="7:8" ht="15.75" customHeight="1" x14ac:dyDescent="0.2">
      <c r="G345" s="85"/>
      <c r="H345" s="85"/>
    </row>
    <row r="346" spans="7:8" ht="15.75" customHeight="1" x14ac:dyDescent="0.2">
      <c r="G346" s="85"/>
      <c r="H346" s="85"/>
    </row>
    <row r="347" spans="7:8" ht="15.75" customHeight="1" x14ac:dyDescent="0.2">
      <c r="G347" s="85"/>
      <c r="H347" s="85"/>
    </row>
    <row r="348" spans="7:8" ht="15.75" customHeight="1" x14ac:dyDescent="0.2">
      <c r="G348" s="85"/>
      <c r="H348" s="85"/>
    </row>
    <row r="349" spans="7:8" ht="15.75" customHeight="1" x14ac:dyDescent="0.2">
      <c r="G349" s="85"/>
      <c r="H349" s="85"/>
    </row>
    <row r="350" spans="7:8" ht="15.75" customHeight="1" x14ac:dyDescent="0.2">
      <c r="G350" s="85"/>
      <c r="H350" s="85"/>
    </row>
    <row r="351" spans="7:8" ht="15.75" customHeight="1" x14ac:dyDescent="0.2">
      <c r="G351" s="85"/>
      <c r="H351" s="85"/>
    </row>
    <row r="352" spans="7:8" ht="15.75" customHeight="1" x14ac:dyDescent="0.2">
      <c r="G352" s="85"/>
      <c r="H352" s="85"/>
    </row>
    <row r="353" spans="7:8" ht="15.75" customHeight="1" x14ac:dyDescent="0.2">
      <c r="G353" s="85"/>
      <c r="H353" s="85"/>
    </row>
    <row r="354" spans="7:8" ht="15.75" customHeight="1" x14ac:dyDescent="0.2">
      <c r="G354" s="85"/>
      <c r="H354" s="85"/>
    </row>
    <row r="355" spans="7:8" ht="15.75" customHeight="1" x14ac:dyDescent="0.2">
      <c r="G355" s="85"/>
      <c r="H355" s="85"/>
    </row>
    <row r="356" spans="7:8" ht="15.75" customHeight="1" x14ac:dyDescent="0.2">
      <c r="G356" s="85"/>
      <c r="H356" s="85"/>
    </row>
    <row r="357" spans="7:8" ht="15.75" customHeight="1" x14ac:dyDescent="0.2">
      <c r="G357" s="85"/>
      <c r="H357" s="85"/>
    </row>
    <row r="358" spans="7:8" ht="15.75" customHeight="1" x14ac:dyDescent="0.2">
      <c r="G358" s="85"/>
      <c r="H358" s="85"/>
    </row>
    <row r="359" spans="7:8" ht="15.75" customHeight="1" x14ac:dyDescent="0.2">
      <c r="G359" s="85"/>
      <c r="H359" s="85"/>
    </row>
    <row r="360" spans="7:8" ht="15.75" customHeight="1" x14ac:dyDescent="0.2">
      <c r="G360" s="85"/>
      <c r="H360" s="85"/>
    </row>
    <row r="361" spans="7:8" ht="15.75" customHeight="1" x14ac:dyDescent="0.2">
      <c r="G361" s="85"/>
      <c r="H361" s="85"/>
    </row>
    <row r="362" spans="7:8" ht="15.75" customHeight="1" x14ac:dyDescent="0.2">
      <c r="G362" s="85"/>
      <c r="H362" s="85"/>
    </row>
    <row r="363" spans="7:8" ht="15.75" customHeight="1" x14ac:dyDescent="0.2">
      <c r="G363" s="85"/>
      <c r="H363" s="85"/>
    </row>
    <row r="364" spans="7:8" ht="15.75" customHeight="1" x14ac:dyDescent="0.2">
      <c r="G364" s="85"/>
      <c r="H364" s="85"/>
    </row>
    <row r="365" spans="7:8" ht="15.75" customHeight="1" x14ac:dyDescent="0.2">
      <c r="G365" s="85"/>
      <c r="H365" s="85"/>
    </row>
    <row r="366" spans="7:8" ht="15.75" customHeight="1" x14ac:dyDescent="0.2">
      <c r="G366" s="85"/>
      <c r="H366" s="85"/>
    </row>
    <row r="367" spans="7:8" ht="15.75" customHeight="1" x14ac:dyDescent="0.2">
      <c r="G367" s="85"/>
      <c r="H367" s="85"/>
    </row>
    <row r="368" spans="7:8" ht="15.75" customHeight="1" x14ac:dyDescent="0.2">
      <c r="G368" s="85"/>
      <c r="H368" s="85"/>
    </row>
    <row r="369" spans="7:8" ht="15.75" customHeight="1" x14ac:dyDescent="0.2">
      <c r="G369" s="85"/>
      <c r="H369" s="85"/>
    </row>
    <row r="370" spans="7:8" ht="15.75" customHeight="1" x14ac:dyDescent="0.2">
      <c r="G370" s="85"/>
      <c r="H370" s="85"/>
    </row>
    <row r="371" spans="7:8" ht="15.75" customHeight="1" x14ac:dyDescent="0.2">
      <c r="G371" s="85"/>
      <c r="H371" s="85"/>
    </row>
    <row r="372" spans="7:8" ht="15.75" customHeight="1" x14ac:dyDescent="0.2">
      <c r="G372" s="85"/>
      <c r="H372" s="85"/>
    </row>
    <row r="373" spans="7:8" ht="15.75" customHeight="1" x14ac:dyDescent="0.2">
      <c r="G373" s="85"/>
      <c r="H373" s="85"/>
    </row>
    <row r="374" spans="7:8" ht="15.75" customHeight="1" x14ac:dyDescent="0.2">
      <c r="G374" s="85"/>
      <c r="H374" s="85"/>
    </row>
    <row r="375" spans="7:8" ht="15.75" customHeight="1" x14ac:dyDescent="0.2">
      <c r="G375" s="85"/>
      <c r="H375" s="85"/>
    </row>
    <row r="376" spans="7:8" ht="15.75" customHeight="1" x14ac:dyDescent="0.2">
      <c r="G376" s="85"/>
      <c r="H376" s="85"/>
    </row>
    <row r="377" spans="7:8" ht="15.75" customHeight="1" x14ac:dyDescent="0.2">
      <c r="G377" s="85"/>
      <c r="H377" s="85"/>
    </row>
    <row r="378" spans="7:8" ht="15.75" customHeight="1" x14ac:dyDescent="0.2">
      <c r="G378" s="85"/>
      <c r="H378" s="85"/>
    </row>
    <row r="379" spans="7:8" ht="15.75" customHeight="1" x14ac:dyDescent="0.2">
      <c r="G379" s="85"/>
      <c r="H379" s="85"/>
    </row>
    <row r="380" spans="7:8" ht="15.75" customHeight="1" x14ac:dyDescent="0.2">
      <c r="G380" s="85"/>
      <c r="H380" s="85"/>
    </row>
    <row r="381" spans="7:8" ht="15.75" customHeight="1" x14ac:dyDescent="0.2">
      <c r="G381" s="85"/>
      <c r="H381" s="85"/>
    </row>
    <row r="382" spans="7:8" ht="15.75" customHeight="1" x14ac:dyDescent="0.2">
      <c r="G382" s="85"/>
      <c r="H382" s="85"/>
    </row>
    <row r="383" spans="7:8" ht="15.75" customHeight="1" x14ac:dyDescent="0.2">
      <c r="G383" s="85"/>
      <c r="H383" s="85"/>
    </row>
    <row r="384" spans="7:8" ht="15.75" customHeight="1" x14ac:dyDescent="0.2">
      <c r="G384" s="85"/>
      <c r="H384" s="85"/>
    </row>
    <row r="385" spans="7:8" ht="15.75" customHeight="1" x14ac:dyDescent="0.2">
      <c r="G385" s="85"/>
      <c r="H385" s="85"/>
    </row>
    <row r="386" spans="7:8" ht="15.75" customHeight="1" x14ac:dyDescent="0.2">
      <c r="G386" s="85"/>
      <c r="H386" s="85"/>
    </row>
    <row r="387" spans="7:8" ht="15.75" customHeight="1" x14ac:dyDescent="0.2">
      <c r="G387" s="85"/>
      <c r="H387" s="85"/>
    </row>
    <row r="388" spans="7:8" ht="15.75" customHeight="1" x14ac:dyDescent="0.2">
      <c r="G388" s="85"/>
      <c r="H388" s="85"/>
    </row>
    <row r="389" spans="7:8" ht="15.75" customHeight="1" x14ac:dyDescent="0.2">
      <c r="G389" s="85"/>
      <c r="H389" s="85"/>
    </row>
    <row r="390" spans="7:8" ht="15.75" customHeight="1" x14ac:dyDescent="0.2">
      <c r="G390" s="85"/>
      <c r="H390" s="85"/>
    </row>
    <row r="391" spans="7:8" ht="15.75" customHeight="1" x14ac:dyDescent="0.2">
      <c r="G391" s="85"/>
      <c r="H391" s="85"/>
    </row>
    <row r="392" spans="7:8" ht="15.75" customHeight="1" x14ac:dyDescent="0.2">
      <c r="G392" s="85"/>
      <c r="H392" s="85"/>
    </row>
    <row r="393" spans="7:8" ht="15.75" customHeight="1" x14ac:dyDescent="0.2">
      <c r="G393" s="85"/>
      <c r="H393" s="85"/>
    </row>
    <row r="394" spans="7:8" ht="15.75" customHeight="1" x14ac:dyDescent="0.2">
      <c r="G394" s="85"/>
      <c r="H394" s="85"/>
    </row>
    <row r="395" spans="7:8" ht="15.75" customHeight="1" x14ac:dyDescent="0.2">
      <c r="G395" s="85"/>
      <c r="H395" s="85"/>
    </row>
    <row r="396" spans="7:8" ht="15.75" customHeight="1" x14ac:dyDescent="0.2">
      <c r="G396" s="85"/>
      <c r="H396" s="85"/>
    </row>
    <row r="397" spans="7:8" ht="15.75" customHeight="1" x14ac:dyDescent="0.2">
      <c r="G397" s="85"/>
      <c r="H397" s="85"/>
    </row>
    <row r="398" spans="7:8" ht="15.75" customHeight="1" x14ac:dyDescent="0.2">
      <c r="G398" s="85"/>
      <c r="H398" s="85"/>
    </row>
    <row r="399" spans="7:8" ht="15.75" customHeight="1" x14ac:dyDescent="0.2">
      <c r="G399" s="85"/>
      <c r="H399" s="85"/>
    </row>
    <row r="400" spans="7:8" ht="15.75" customHeight="1" x14ac:dyDescent="0.2">
      <c r="G400" s="85"/>
      <c r="H400" s="85"/>
    </row>
    <row r="401" spans="7:8" ht="15.75" customHeight="1" x14ac:dyDescent="0.2">
      <c r="G401" s="85"/>
      <c r="H401" s="85"/>
    </row>
    <row r="402" spans="7:8" ht="15.75" customHeight="1" x14ac:dyDescent="0.2">
      <c r="G402" s="85"/>
      <c r="H402" s="85"/>
    </row>
    <row r="403" spans="7:8" ht="15.75" customHeight="1" x14ac:dyDescent="0.2">
      <c r="G403" s="85"/>
      <c r="H403" s="85"/>
    </row>
    <row r="404" spans="7:8" ht="15.75" customHeight="1" x14ac:dyDescent="0.2">
      <c r="G404" s="85"/>
      <c r="H404" s="85"/>
    </row>
    <row r="405" spans="7:8" ht="15.75" customHeight="1" x14ac:dyDescent="0.2">
      <c r="G405" s="85"/>
      <c r="H405" s="85"/>
    </row>
    <row r="406" spans="7:8" ht="15.75" customHeight="1" x14ac:dyDescent="0.2">
      <c r="G406" s="85"/>
      <c r="H406" s="85"/>
    </row>
    <row r="407" spans="7:8" ht="15.75" customHeight="1" x14ac:dyDescent="0.2">
      <c r="G407" s="85"/>
      <c r="H407" s="85"/>
    </row>
    <row r="408" spans="7:8" ht="15.75" customHeight="1" x14ac:dyDescent="0.2">
      <c r="G408" s="85"/>
      <c r="H408" s="85"/>
    </row>
    <row r="409" spans="7:8" ht="15.75" customHeight="1" x14ac:dyDescent="0.2">
      <c r="G409" s="85"/>
      <c r="H409" s="85"/>
    </row>
    <row r="410" spans="7:8" ht="15.75" customHeight="1" x14ac:dyDescent="0.2">
      <c r="G410" s="85"/>
      <c r="H410" s="85"/>
    </row>
    <row r="411" spans="7:8" ht="15.75" customHeight="1" x14ac:dyDescent="0.2">
      <c r="G411" s="85"/>
      <c r="H411" s="85"/>
    </row>
    <row r="412" spans="7:8" ht="15.75" customHeight="1" x14ac:dyDescent="0.2">
      <c r="G412" s="85"/>
      <c r="H412" s="85"/>
    </row>
    <row r="413" spans="7:8" ht="15.75" customHeight="1" x14ac:dyDescent="0.2">
      <c r="G413" s="85"/>
      <c r="H413" s="85"/>
    </row>
    <row r="414" spans="7:8" ht="15.75" customHeight="1" x14ac:dyDescent="0.2">
      <c r="G414" s="85"/>
      <c r="H414" s="85"/>
    </row>
    <row r="415" spans="7:8" ht="15.75" customHeight="1" x14ac:dyDescent="0.2">
      <c r="G415" s="85"/>
      <c r="H415" s="85"/>
    </row>
    <row r="416" spans="7:8" ht="15.75" customHeight="1" x14ac:dyDescent="0.2">
      <c r="G416" s="85"/>
      <c r="H416" s="85"/>
    </row>
    <row r="417" spans="7:8" ht="15.75" customHeight="1" x14ac:dyDescent="0.2">
      <c r="G417" s="85"/>
      <c r="H417" s="85"/>
    </row>
    <row r="418" spans="7:8" ht="15.75" customHeight="1" x14ac:dyDescent="0.2">
      <c r="G418" s="85"/>
      <c r="H418" s="85"/>
    </row>
    <row r="419" spans="7:8" ht="15.75" customHeight="1" x14ac:dyDescent="0.2">
      <c r="G419" s="85"/>
      <c r="H419" s="85"/>
    </row>
    <row r="420" spans="7:8" ht="15.75" customHeight="1" x14ac:dyDescent="0.2">
      <c r="G420" s="85"/>
      <c r="H420" s="85"/>
    </row>
    <row r="421" spans="7:8" ht="15.75" customHeight="1" x14ac:dyDescent="0.2">
      <c r="G421" s="85"/>
      <c r="H421" s="85"/>
    </row>
    <row r="422" spans="7:8" ht="15.75" customHeight="1" x14ac:dyDescent="0.2">
      <c r="G422" s="85"/>
      <c r="H422" s="85"/>
    </row>
    <row r="423" spans="7:8" ht="15.75" customHeight="1" x14ac:dyDescent="0.2">
      <c r="G423" s="85"/>
      <c r="H423" s="85"/>
    </row>
    <row r="424" spans="7:8" ht="15.75" customHeight="1" x14ac:dyDescent="0.2">
      <c r="G424" s="85"/>
      <c r="H424" s="85"/>
    </row>
    <row r="425" spans="7:8" ht="15.75" customHeight="1" x14ac:dyDescent="0.2">
      <c r="G425" s="85"/>
      <c r="H425" s="85"/>
    </row>
    <row r="426" spans="7:8" ht="15.75" customHeight="1" x14ac:dyDescent="0.2">
      <c r="G426" s="85"/>
      <c r="H426" s="85"/>
    </row>
    <row r="427" spans="7:8" ht="15.75" customHeight="1" x14ac:dyDescent="0.2">
      <c r="G427" s="85"/>
      <c r="H427" s="85"/>
    </row>
    <row r="428" spans="7:8" ht="15.75" customHeight="1" x14ac:dyDescent="0.2">
      <c r="G428" s="85"/>
      <c r="H428" s="85"/>
    </row>
    <row r="429" spans="7:8" ht="15.75" customHeight="1" x14ac:dyDescent="0.2">
      <c r="G429" s="85"/>
      <c r="H429" s="85"/>
    </row>
    <row r="430" spans="7:8" ht="15.75" customHeight="1" x14ac:dyDescent="0.2">
      <c r="G430" s="85"/>
      <c r="H430" s="85"/>
    </row>
    <row r="431" spans="7:8" ht="15.75" customHeight="1" x14ac:dyDescent="0.2">
      <c r="G431" s="85"/>
      <c r="H431" s="85"/>
    </row>
    <row r="432" spans="7:8" ht="15.75" customHeight="1" x14ac:dyDescent="0.2">
      <c r="G432" s="85"/>
      <c r="H432" s="85"/>
    </row>
    <row r="433" spans="7:8" ht="15.75" customHeight="1" x14ac:dyDescent="0.2">
      <c r="G433" s="85"/>
      <c r="H433" s="85"/>
    </row>
    <row r="434" spans="7:8" ht="15.75" customHeight="1" x14ac:dyDescent="0.2">
      <c r="G434" s="85"/>
      <c r="H434" s="85"/>
    </row>
    <row r="435" spans="7:8" ht="15.75" customHeight="1" x14ac:dyDescent="0.2">
      <c r="G435" s="85"/>
      <c r="H435" s="85"/>
    </row>
    <row r="436" spans="7:8" ht="15.75" customHeight="1" x14ac:dyDescent="0.2">
      <c r="G436" s="85"/>
      <c r="H436" s="85"/>
    </row>
    <row r="437" spans="7:8" ht="15.75" customHeight="1" x14ac:dyDescent="0.2">
      <c r="G437" s="85"/>
      <c r="H437" s="85"/>
    </row>
    <row r="438" spans="7:8" ht="15.75" customHeight="1" x14ac:dyDescent="0.2">
      <c r="G438" s="85"/>
      <c r="H438" s="85"/>
    </row>
    <row r="439" spans="7:8" ht="15.75" customHeight="1" x14ac:dyDescent="0.2">
      <c r="G439" s="85"/>
      <c r="H439" s="85"/>
    </row>
    <row r="440" spans="7:8" ht="15.75" customHeight="1" x14ac:dyDescent="0.2">
      <c r="G440" s="85"/>
      <c r="H440" s="85"/>
    </row>
    <row r="441" spans="7:8" ht="15.75" customHeight="1" x14ac:dyDescent="0.2">
      <c r="G441" s="85"/>
      <c r="H441" s="85"/>
    </row>
    <row r="442" spans="7:8" ht="15.75" customHeight="1" x14ac:dyDescent="0.2">
      <c r="G442" s="85"/>
      <c r="H442" s="85"/>
    </row>
    <row r="443" spans="7:8" ht="15.75" customHeight="1" x14ac:dyDescent="0.2">
      <c r="G443" s="85"/>
      <c r="H443" s="85"/>
    </row>
    <row r="444" spans="7:8" ht="15.75" customHeight="1" x14ac:dyDescent="0.2">
      <c r="G444" s="85"/>
      <c r="H444" s="85"/>
    </row>
    <row r="445" spans="7:8" ht="15.75" customHeight="1" x14ac:dyDescent="0.2">
      <c r="G445" s="85"/>
      <c r="H445" s="85"/>
    </row>
    <row r="446" spans="7:8" ht="15.75" customHeight="1" x14ac:dyDescent="0.2">
      <c r="G446" s="85"/>
      <c r="H446" s="85"/>
    </row>
    <row r="447" spans="7:8" ht="15.75" customHeight="1" x14ac:dyDescent="0.2">
      <c r="G447" s="85"/>
      <c r="H447" s="85"/>
    </row>
    <row r="448" spans="7:8" ht="15.75" customHeight="1" x14ac:dyDescent="0.2">
      <c r="G448" s="85"/>
      <c r="H448" s="85"/>
    </row>
    <row r="449" spans="7:8" ht="15.75" customHeight="1" x14ac:dyDescent="0.2">
      <c r="G449" s="85"/>
      <c r="H449" s="85"/>
    </row>
    <row r="450" spans="7:8" ht="15.75" customHeight="1" x14ac:dyDescent="0.2">
      <c r="G450" s="85"/>
      <c r="H450" s="85"/>
    </row>
    <row r="451" spans="7:8" ht="15.75" customHeight="1" x14ac:dyDescent="0.2">
      <c r="G451" s="85"/>
      <c r="H451" s="85"/>
    </row>
    <row r="452" spans="7:8" ht="15.75" customHeight="1" x14ac:dyDescent="0.2">
      <c r="G452" s="85"/>
      <c r="H452" s="85"/>
    </row>
    <row r="453" spans="7:8" ht="15.75" customHeight="1" x14ac:dyDescent="0.2">
      <c r="G453" s="85"/>
      <c r="H453" s="85"/>
    </row>
    <row r="454" spans="7:8" ht="15.75" customHeight="1" x14ac:dyDescent="0.2">
      <c r="G454" s="85"/>
      <c r="H454" s="85"/>
    </row>
    <row r="455" spans="7:8" ht="15.75" customHeight="1" x14ac:dyDescent="0.2">
      <c r="G455" s="85"/>
      <c r="H455" s="85"/>
    </row>
    <row r="456" spans="7:8" ht="15.75" customHeight="1" x14ac:dyDescent="0.2">
      <c r="G456" s="85"/>
      <c r="H456" s="85"/>
    </row>
    <row r="457" spans="7:8" ht="15.75" customHeight="1" x14ac:dyDescent="0.2">
      <c r="G457" s="85"/>
      <c r="H457" s="85"/>
    </row>
    <row r="458" spans="7:8" ht="15.75" customHeight="1" x14ac:dyDescent="0.2">
      <c r="G458" s="85"/>
      <c r="H458" s="85"/>
    </row>
    <row r="459" spans="7:8" ht="15.75" customHeight="1" x14ac:dyDescent="0.2">
      <c r="G459" s="85"/>
      <c r="H459" s="85"/>
    </row>
    <row r="460" spans="7:8" ht="15.75" customHeight="1" x14ac:dyDescent="0.2">
      <c r="G460" s="85"/>
      <c r="H460" s="85"/>
    </row>
    <row r="461" spans="7:8" ht="15.75" customHeight="1" x14ac:dyDescent="0.2">
      <c r="G461" s="85"/>
      <c r="H461" s="85"/>
    </row>
    <row r="462" spans="7:8" ht="15.75" customHeight="1" x14ac:dyDescent="0.2">
      <c r="G462" s="85"/>
      <c r="H462" s="85"/>
    </row>
    <row r="463" spans="7:8" ht="15.75" customHeight="1" x14ac:dyDescent="0.2">
      <c r="G463" s="85"/>
      <c r="H463" s="85"/>
    </row>
    <row r="464" spans="7:8" ht="15.75" customHeight="1" x14ac:dyDescent="0.2">
      <c r="G464" s="85"/>
      <c r="H464" s="85"/>
    </row>
    <row r="465" spans="7:8" ht="15.75" customHeight="1" x14ac:dyDescent="0.2">
      <c r="G465" s="85"/>
      <c r="H465" s="85"/>
    </row>
    <row r="466" spans="7:8" ht="15.75" customHeight="1" x14ac:dyDescent="0.2">
      <c r="G466" s="85"/>
      <c r="H466" s="85"/>
    </row>
    <row r="467" spans="7:8" ht="15.75" customHeight="1" x14ac:dyDescent="0.2">
      <c r="G467" s="85"/>
      <c r="H467" s="85"/>
    </row>
    <row r="468" spans="7:8" ht="15.75" customHeight="1" x14ac:dyDescent="0.2">
      <c r="G468" s="85"/>
      <c r="H468" s="85"/>
    </row>
    <row r="469" spans="7:8" ht="15.75" customHeight="1" x14ac:dyDescent="0.2">
      <c r="G469" s="85"/>
      <c r="H469" s="85"/>
    </row>
    <row r="470" spans="7:8" ht="15.75" customHeight="1" x14ac:dyDescent="0.2">
      <c r="G470" s="85"/>
      <c r="H470" s="85"/>
    </row>
    <row r="471" spans="7:8" ht="15.75" customHeight="1" x14ac:dyDescent="0.2">
      <c r="G471" s="85"/>
      <c r="H471" s="85"/>
    </row>
    <row r="472" spans="7:8" ht="15.75" customHeight="1" x14ac:dyDescent="0.2">
      <c r="G472" s="85"/>
      <c r="H472" s="85"/>
    </row>
    <row r="473" spans="7:8" ht="15.75" customHeight="1" x14ac:dyDescent="0.2">
      <c r="G473" s="85"/>
      <c r="H473" s="85"/>
    </row>
    <row r="474" spans="7:8" ht="15.75" customHeight="1" x14ac:dyDescent="0.2">
      <c r="G474" s="85"/>
      <c r="H474" s="85"/>
    </row>
    <row r="475" spans="7:8" ht="15.75" customHeight="1" x14ac:dyDescent="0.2">
      <c r="G475" s="85"/>
      <c r="H475" s="85"/>
    </row>
    <row r="476" spans="7:8" ht="15.75" customHeight="1" x14ac:dyDescent="0.2">
      <c r="G476" s="85"/>
      <c r="H476" s="85"/>
    </row>
    <row r="477" spans="7:8" ht="15.75" customHeight="1" x14ac:dyDescent="0.2">
      <c r="G477" s="85"/>
      <c r="H477" s="85"/>
    </row>
    <row r="478" spans="7:8" ht="15.75" customHeight="1" x14ac:dyDescent="0.2">
      <c r="G478" s="85"/>
      <c r="H478" s="85"/>
    </row>
    <row r="479" spans="7:8" ht="15.75" customHeight="1" x14ac:dyDescent="0.2">
      <c r="G479" s="85"/>
      <c r="H479" s="85"/>
    </row>
    <row r="480" spans="7:8" ht="15.75" customHeight="1" x14ac:dyDescent="0.2">
      <c r="G480" s="85"/>
      <c r="H480" s="85"/>
    </row>
    <row r="481" spans="7:8" ht="15.75" customHeight="1" x14ac:dyDescent="0.2">
      <c r="G481" s="85"/>
      <c r="H481" s="85"/>
    </row>
    <row r="482" spans="7:8" ht="15.75" customHeight="1" x14ac:dyDescent="0.2">
      <c r="G482" s="85"/>
      <c r="H482" s="85"/>
    </row>
    <row r="483" spans="7:8" ht="15.75" customHeight="1" x14ac:dyDescent="0.2">
      <c r="G483" s="85"/>
      <c r="H483" s="85"/>
    </row>
    <row r="484" spans="7:8" ht="15.75" customHeight="1" x14ac:dyDescent="0.2">
      <c r="G484" s="85"/>
      <c r="H484" s="85"/>
    </row>
    <row r="485" spans="7:8" ht="15.75" customHeight="1" x14ac:dyDescent="0.2">
      <c r="G485" s="85"/>
      <c r="H485" s="85"/>
    </row>
    <row r="486" spans="7:8" ht="15.75" customHeight="1" x14ac:dyDescent="0.2">
      <c r="G486" s="85"/>
      <c r="H486" s="85"/>
    </row>
    <row r="487" spans="7:8" ht="15.75" customHeight="1" x14ac:dyDescent="0.2">
      <c r="G487" s="85"/>
      <c r="H487" s="85"/>
    </row>
    <row r="488" spans="7:8" ht="15.75" customHeight="1" x14ac:dyDescent="0.2">
      <c r="G488" s="85"/>
      <c r="H488" s="85"/>
    </row>
    <row r="489" spans="7:8" ht="15.75" customHeight="1" x14ac:dyDescent="0.2">
      <c r="G489" s="85"/>
      <c r="H489" s="85"/>
    </row>
    <row r="490" spans="7:8" ht="15.75" customHeight="1" x14ac:dyDescent="0.2">
      <c r="G490" s="85"/>
      <c r="H490" s="85"/>
    </row>
    <row r="491" spans="7:8" ht="15.75" customHeight="1" x14ac:dyDescent="0.2">
      <c r="G491" s="85"/>
      <c r="H491" s="85"/>
    </row>
    <row r="492" spans="7:8" ht="15.75" customHeight="1" x14ac:dyDescent="0.2">
      <c r="G492" s="85"/>
      <c r="H492" s="85"/>
    </row>
    <row r="493" spans="7:8" ht="15.75" customHeight="1" x14ac:dyDescent="0.2">
      <c r="G493" s="85"/>
      <c r="H493" s="85"/>
    </row>
    <row r="494" spans="7:8" ht="15.75" customHeight="1" x14ac:dyDescent="0.2">
      <c r="G494" s="85"/>
      <c r="H494" s="85"/>
    </row>
    <row r="495" spans="7:8" ht="15.75" customHeight="1" x14ac:dyDescent="0.2">
      <c r="G495" s="85"/>
      <c r="H495" s="85"/>
    </row>
    <row r="496" spans="7:8" ht="15.75" customHeight="1" x14ac:dyDescent="0.2">
      <c r="G496" s="85"/>
      <c r="H496" s="85"/>
    </row>
    <row r="497" spans="7:8" ht="15.75" customHeight="1" x14ac:dyDescent="0.2">
      <c r="G497" s="85"/>
      <c r="H497" s="85"/>
    </row>
    <row r="498" spans="7:8" ht="15.75" customHeight="1" x14ac:dyDescent="0.2">
      <c r="G498" s="85"/>
      <c r="H498" s="85"/>
    </row>
    <row r="499" spans="7:8" ht="15.75" customHeight="1" x14ac:dyDescent="0.2">
      <c r="G499" s="85"/>
      <c r="H499" s="85"/>
    </row>
    <row r="500" spans="7:8" ht="15.75" customHeight="1" x14ac:dyDescent="0.2">
      <c r="G500" s="85"/>
      <c r="H500" s="85"/>
    </row>
    <row r="501" spans="7:8" ht="15.75" customHeight="1" x14ac:dyDescent="0.2">
      <c r="G501" s="85"/>
      <c r="H501" s="85"/>
    </row>
    <row r="502" spans="7:8" ht="15.75" customHeight="1" x14ac:dyDescent="0.2">
      <c r="G502" s="85"/>
      <c r="H502" s="85"/>
    </row>
    <row r="503" spans="7:8" ht="15.75" customHeight="1" x14ac:dyDescent="0.2">
      <c r="G503" s="85"/>
      <c r="H503" s="85"/>
    </row>
    <row r="504" spans="7:8" ht="15.75" customHeight="1" x14ac:dyDescent="0.2">
      <c r="G504" s="85"/>
      <c r="H504" s="85"/>
    </row>
    <row r="505" spans="7:8" ht="15.75" customHeight="1" x14ac:dyDescent="0.2">
      <c r="G505" s="85"/>
      <c r="H505" s="85"/>
    </row>
    <row r="506" spans="7:8" ht="15.75" customHeight="1" x14ac:dyDescent="0.2">
      <c r="G506" s="85"/>
      <c r="H506" s="85"/>
    </row>
    <row r="507" spans="7:8" ht="15.75" customHeight="1" x14ac:dyDescent="0.2">
      <c r="G507" s="85"/>
      <c r="H507" s="85"/>
    </row>
    <row r="508" spans="7:8" ht="15.75" customHeight="1" x14ac:dyDescent="0.2">
      <c r="G508" s="85"/>
      <c r="H508" s="85"/>
    </row>
    <row r="509" spans="7:8" ht="15.75" customHeight="1" x14ac:dyDescent="0.2">
      <c r="G509" s="85"/>
      <c r="H509" s="85"/>
    </row>
    <row r="510" spans="7:8" ht="15.75" customHeight="1" x14ac:dyDescent="0.2">
      <c r="G510" s="85"/>
      <c r="H510" s="85"/>
    </row>
    <row r="511" spans="7:8" ht="15.75" customHeight="1" x14ac:dyDescent="0.2">
      <c r="G511" s="85"/>
      <c r="H511" s="85"/>
    </row>
    <row r="512" spans="7:8" ht="15.75" customHeight="1" x14ac:dyDescent="0.2">
      <c r="G512" s="85"/>
      <c r="H512" s="85"/>
    </row>
    <row r="513" spans="7:8" ht="15.75" customHeight="1" x14ac:dyDescent="0.2">
      <c r="G513" s="85"/>
      <c r="H513" s="85"/>
    </row>
    <row r="514" spans="7:8" ht="15.75" customHeight="1" x14ac:dyDescent="0.2">
      <c r="G514" s="85"/>
      <c r="H514" s="85"/>
    </row>
    <row r="515" spans="7:8" ht="15.75" customHeight="1" x14ac:dyDescent="0.2">
      <c r="G515" s="85"/>
      <c r="H515" s="85"/>
    </row>
    <row r="516" spans="7:8" ht="15.75" customHeight="1" x14ac:dyDescent="0.2">
      <c r="G516" s="85"/>
      <c r="H516" s="85"/>
    </row>
    <row r="517" spans="7:8" ht="15.75" customHeight="1" x14ac:dyDescent="0.2">
      <c r="G517" s="85"/>
      <c r="H517" s="85"/>
    </row>
    <row r="518" spans="7:8" ht="15.75" customHeight="1" x14ac:dyDescent="0.2">
      <c r="G518" s="85"/>
      <c r="H518" s="85"/>
    </row>
    <row r="519" spans="7:8" ht="15.75" customHeight="1" x14ac:dyDescent="0.2">
      <c r="G519" s="85"/>
      <c r="H519" s="85"/>
    </row>
    <row r="520" spans="7:8" ht="15.75" customHeight="1" x14ac:dyDescent="0.2">
      <c r="G520" s="85"/>
      <c r="H520" s="85"/>
    </row>
    <row r="521" spans="7:8" ht="15.75" customHeight="1" x14ac:dyDescent="0.2">
      <c r="G521" s="85"/>
      <c r="H521" s="85"/>
    </row>
    <row r="522" spans="7:8" ht="15.75" customHeight="1" x14ac:dyDescent="0.2">
      <c r="G522" s="85"/>
      <c r="H522" s="85"/>
    </row>
    <row r="523" spans="7:8" ht="15.75" customHeight="1" x14ac:dyDescent="0.2">
      <c r="G523" s="85"/>
      <c r="H523" s="85"/>
    </row>
    <row r="524" spans="7:8" ht="15.75" customHeight="1" x14ac:dyDescent="0.2">
      <c r="G524" s="85"/>
      <c r="H524" s="85"/>
    </row>
    <row r="525" spans="7:8" ht="15.75" customHeight="1" x14ac:dyDescent="0.2">
      <c r="G525" s="85"/>
      <c r="H525" s="85"/>
    </row>
    <row r="526" spans="7:8" ht="15.75" customHeight="1" x14ac:dyDescent="0.2">
      <c r="G526" s="85"/>
      <c r="H526" s="85"/>
    </row>
    <row r="527" spans="7:8" ht="15.75" customHeight="1" x14ac:dyDescent="0.2">
      <c r="G527" s="85"/>
      <c r="H527" s="85"/>
    </row>
    <row r="528" spans="7:8" ht="15.75" customHeight="1" x14ac:dyDescent="0.2">
      <c r="G528" s="85"/>
      <c r="H528" s="85"/>
    </row>
    <row r="529" spans="7:8" ht="15.75" customHeight="1" x14ac:dyDescent="0.2">
      <c r="G529" s="85"/>
      <c r="H529" s="85"/>
    </row>
    <row r="530" spans="7:8" ht="15.75" customHeight="1" x14ac:dyDescent="0.2">
      <c r="G530" s="85"/>
      <c r="H530" s="85"/>
    </row>
    <row r="531" spans="7:8" ht="15.75" customHeight="1" x14ac:dyDescent="0.2">
      <c r="G531" s="85"/>
      <c r="H531" s="85"/>
    </row>
    <row r="532" spans="7:8" ht="15.75" customHeight="1" x14ac:dyDescent="0.2">
      <c r="G532" s="85"/>
      <c r="H532" s="85"/>
    </row>
    <row r="533" spans="7:8" ht="15.75" customHeight="1" x14ac:dyDescent="0.2">
      <c r="G533" s="85"/>
      <c r="H533" s="85"/>
    </row>
    <row r="534" spans="7:8" ht="15.75" customHeight="1" x14ac:dyDescent="0.2">
      <c r="G534" s="85"/>
      <c r="H534" s="85"/>
    </row>
    <row r="535" spans="7:8" ht="15.75" customHeight="1" x14ac:dyDescent="0.2">
      <c r="G535" s="85"/>
      <c r="H535" s="85"/>
    </row>
    <row r="536" spans="7:8" ht="15.75" customHeight="1" x14ac:dyDescent="0.2">
      <c r="G536" s="85"/>
      <c r="H536" s="85"/>
    </row>
    <row r="537" spans="7:8" ht="15.75" customHeight="1" x14ac:dyDescent="0.2">
      <c r="G537" s="85"/>
      <c r="H537" s="85"/>
    </row>
    <row r="538" spans="7:8" ht="15.75" customHeight="1" x14ac:dyDescent="0.2">
      <c r="G538" s="85"/>
      <c r="H538" s="85"/>
    </row>
    <row r="539" spans="7:8" ht="15.75" customHeight="1" x14ac:dyDescent="0.2">
      <c r="G539" s="85"/>
      <c r="H539" s="85"/>
    </row>
    <row r="540" spans="7:8" ht="15.75" customHeight="1" x14ac:dyDescent="0.2">
      <c r="G540" s="85"/>
      <c r="H540" s="85"/>
    </row>
    <row r="541" spans="7:8" ht="15.75" customHeight="1" x14ac:dyDescent="0.2">
      <c r="G541" s="85"/>
      <c r="H541" s="85"/>
    </row>
    <row r="542" spans="7:8" ht="15.75" customHeight="1" x14ac:dyDescent="0.2">
      <c r="G542" s="85"/>
      <c r="H542" s="85"/>
    </row>
    <row r="543" spans="7:8" ht="15.75" customHeight="1" x14ac:dyDescent="0.2">
      <c r="G543" s="85"/>
      <c r="H543" s="85"/>
    </row>
    <row r="544" spans="7:8" ht="15.75" customHeight="1" x14ac:dyDescent="0.2">
      <c r="G544" s="85"/>
      <c r="H544" s="85"/>
    </row>
    <row r="545" spans="7:8" ht="15.75" customHeight="1" x14ac:dyDescent="0.2">
      <c r="G545" s="85"/>
      <c r="H545" s="85"/>
    </row>
    <row r="546" spans="7:8" ht="15.75" customHeight="1" x14ac:dyDescent="0.2">
      <c r="G546" s="85"/>
      <c r="H546" s="85"/>
    </row>
    <row r="547" spans="7:8" ht="15.75" customHeight="1" x14ac:dyDescent="0.2">
      <c r="G547" s="85"/>
      <c r="H547" s="85"/>
    </row>
    <row r="548" spans="7:8" ht="15.75" customHeight="1" x14ac:dyDescent="0.2">
      <c r="G548" s="85"/>
      <c r="H548" s="85"/>
    </row>
    <row r="549" spans="7:8" ht="15.75" customHeight="1" x14ac:dyDescent="0.2">
      <c r="G549" s="85"/>
      <c r="H549" s="85"/>
    </row>
    <row r="550" spans="7:8" ht="15.75" customHeight="1" x14ac:dyDescent="0.2">
      <c r="G550" s="85"/>
      <c r="H550" s="85"/>
    </row>
    <row r="551" spans="7:8" ht="15.75" customHeight="1" x14ac:dyDescent="0.2">
      <c r="G551" s="85"/>
      <c r="H551" s="85"/>
    </row>
    <row r="552" spans="7:8" ht="15.75" customHeight="1" x14ac:dyDescent="0.2">
      <c r="G552" s="85"/>
      <c r="H552" s="85"/>
    </row>
    <row r="553" spans="7:8" ht="15.75" customHeight="1" x14ac:dyDescent="0.2">
      <c r="G553" s="85"/>
      <c r="H553" s="85"/>
    </row>
    <row r="554" spans="7:8" ht="15.75" customHeight="1" x14ac:dyDescent="0.2">
      <c r="G554" s="85"/>
      <c r="H554" s="85"/>
    </row>
    <row r="555" spans="7:8" ht="15.75" customHeight="1" x14ac:dyDescent="0.2">
      <c r="G555" s="85"/>
      <c r="H555" s="85"/>
    </row>
    <row r="556" spans="7:8" ht="15.75" customHeight="1" x14ac:dyDescent="0.2">
      <c r="G556" s="85"/>
      <c r="H556" s="85"/>
    </row>
    <row r="557" spans="7:8" ht="15.75" customHeight="1" x14ac:dyDescent="0.2">
      <c r="G557" s="85"/>
      <c r="H557" s="85"/>
    </row>
    <row r="558" spans="7:8" ht="15.75" customHeight="1" x14ac:dyDescent="0.2">
      <c r="G558" s="85"/>
      <c r="H558" s="85"/>
    </row>
    <row r="559" spans="7:8" ht="15.75" customHeight="1" x14ac:dyDescent="0.2">
      <c r="G559" s="85"/>
      <c r="H559" s="85"/>
    </row>
    <row r="560" spans="7:8" ht="15.75" customHeight="1" x14ac:dyDescent="0.2">
      <c r="G560" s="85"/>
      <c r="H560" s="85"/>
    </row>
    <row r="561" spans="7:8" ht="15.75" customHeight="1" x14ac:dyDescent="0.2">
      <c r="G561" s="85"/>
      <c r="H561" s="85"/>
    </row>
    <row r="562" spans="7:8" ht="15.75" customHeight="1" x14ac:dyDescent="0.2">
      <c r="G562" s="85"/>
      <c r="H562" s="85"/>
    </row>
    <row r="563" spans="7:8" ht="15.75" customHeight="1" x14ac:dyDescent="0.2">
      <c r="G563" s="85"/>
      <c r="H563" s="85"/>
    </row>
    <row r="564" spans="7:8" ht="15.75" customHeight="1" x14ac:dyDescent="0.2">
      <c r="G564" s="85"/>
      <c r="H564" s="85"/>
    </row>
    <row r="565" spans="7:8" ht="15.75" customHeight="1" x14ac:dyDescent="0.2">
      <c r="G565" s="85"/>
      <c r="H565" s="85"/>
    </row>
    <row r="566" spans="7:8" ht="15.75" customHeight="1" x14ac:dyDescent="0.2">
      <c r="G566" s="85"/>
      <c r="H566" s="85"/>
    </row>
    <row r="567" spans="7:8" ht="15.75" customHeight="1" x14ac:dyDescent="0.2">
      <c r="G567" s="85"/>
      <c r="H567" s="85"/>
    </row>
    <row r="568" spans="7:8" ht="15.75" customHeight="1" x14ac:dyDescent="0.2">
      <c r="G568" s="85"/>
      <c r="H568" s="85"/>
    </row>
    <row r="569" spans="7:8" ht="15.75" customHeight="1" x14ac:dyDescent="0.2">
      <c r="G569" s="85"/>
      <c r="H569" s="85"/>
    </row>
    <row r="570" spans="7:8" ht="15.75" customHeight="1" x14ac:dyDescent="0.2">
      <c r="G570" s="85"/>
      <c r="H570" s="85"/>
    </row>
    <row r="571" spans="7:8" ht="15.75" customHeight="1" x14ac:dyDescent="0.2">
      <c r="G571" s="85"/>
      <c r="H571" s="85"/>
    </row>
    <row r="572" spans="7:8" ht="15.75" customHeight="1" x14ac:dyDescent="0.2">
      <c r="G572" s="85"/>
      <c r="H572" s="85"/>
    </row>
    <row r="573" spans="7:8" ht="15.75" customHeight="1" x14ac:dyDescent="0.2">
      <c r="G573" s="85"/>
      <c r="H573" s="85"/>
    </row>
    <row r="574" spans="7:8" ht="15.75" customHeight="1" x14ac:dyDescent="0.2">
      <c r="G574" s="85"/>
      <c r="H574" s="85"/>
    </row>
    <row r="575" spans="7:8" ht="15.75" customHeight="1" x14ac:dyDescent="0.2">
      <c r="G575" s="85"/>
      <c r="H575" s="85"/>
    </row>
    <row r="576" spans="7:8" ht="15.75" customHeight="1" x14ac:dyDescent="0.2">
      <c r="G576" s="85"/>
      <c r="H576" s="85"/>
    </row>
    <row r="577" spans="7:8" ht="15.75" customHeight="1" x14ac:dyDescent="0.2">
      <c r="G577" s="85"/>
      <c r="H577" s="85"/>
    </row>
    <row r="578" spans="7:8" ht="15.75" customHeight="1" x14ac:dyDescent="0.2">
      <c r="G578" s="85"/>
      <c r="H578" s="85"/>
    </row>
    <row r="579" spans="7:8" ht="15.75" customHeight="1" x14ac:dyDescent="0.2">
      <c r="G579" s="85"/>
      <c r="H579" s="85"/>
    </row>
    <row r="580" spans="7:8" ht="15.75" customHeight="1" x14ac:dyDescent="0.2">
      <c r="G580" s="85"/>
      <c r="H580" s="85"/>
    </row>
    <row r="581" spans="7:8" ht="15.75" customHeight="1" x14ac:dyDescent="0.2">
      <c r="G581" s="85"/>
      <c r="H581" s="85"/>
    </row>
    <row r="582" spans="7:8" ht="15.75" customHeight="1" x14ac:dyDescent="0.2">
      <c r="G582" s="85"/>
      <c r="H582" s="85"/>
    </row>
    <row r="583" spans="7:8" ht="15.75" customHeight="1" x14ac:dyDescent="0.2">
      <c r="G583" s="85"/>
      <c r="H583" s="85"/>
    </row>
    <row r="584" spans="7:8" ht="15.75" customHeight="1" x14ac:dyDescent="0.2">
      <c r="G584" s="85"/>
      <c r="H584" s="85"/>
    </row>
    <row r="585" spans="7:8" ht="15.75" customHeight="1" x14ac:dyDescent="0.2">
      <c r="G585" s="85"/>
      <c r="H585" s="85"/>
    </row>
    <row r="586" spans="7:8" ht="15.75" customHeight="1" x14ac:dyDescent="0.2">
      <c r="G586" s="85"/>
      <c r="H586" s="85"/>
    </row>
    <row r="587" spans="7:8" ht="15.75" customHeight="1" x14ac:dyDescent="0.2">
      <c r="G587" s="85"/>
      <c r="H587" s="85"/>
    </row>
    <row r="588" spans="7:8" ht="15.75" customHeight="1" x14ac:dyDescent="0.2">
      <c r="G588" s="85"/>
      <c r="H588" s="85"/>
    </row>
    <row r="589" spans="7:8" ht="15.75" customHeight="1" x14ac:dyDescent="0.2">
      <c r="G589" s="85"/>
      <c r="H589" s="85"/>
    </row>
    <row r="590" spans="7:8" ht="15.75" customHeight="1" x14ac:dyDescent="0.2">
      <c r="G590" s="85"/>
      <c r="H590" s="85"/>
    </row>
    <row r="591" spans="7:8" ht="15.75" customHeight="1" x14ac:dyDescent="0.2">
      <c r="G591" s="85"/>
      <c r="H591" s="85"/>
    </row>
    <row r="592" spans="7:8" ht="15.75" customHeight="1" x14ac:dyDescent="0.2">
      <c r="G592" s="85"/>
      <c r="H592" s="85"/>
    </row>
    <row r="593" spans="7:8" ht="15.75" customHeight="1" x14ac:dyDescent="0.2">
      <c r="G593" s="85"/>
      <c r="H593" s="85"/>
    </row>
    <row r="594" spans="7:8" ht="15.75" customHeight="1" x14ac:dyDescent="0.2">
      <c r="G594" s="85"/>
      <c r="H594" s="85"/>
    </row>
    <row r="595" spans="7:8" ht="15.75" customHeight="1" x14ac:dyDescent="0.2">
      <c r="G595" s="85"/>
      <c r="H595" s="85"/>
    </row>
    <row r="596" spans="7:8" ht="15.75" customHeight="1" x14ac:dyDescent="0.2">
      <c r="G596" s="85"/>
      <c r="H596" s="85"/>
    </row>
    <row r="597" spans="7:8" ht="15.75" customHeight="1" x14ac:dyDescent="0.2">
      <c r="G597" s="85"/>
      <c r="H597" s="85"/>
    </row>
    <row r="598" spans="7:8" ht="15.75" customHeight="1" x14ac:dyDescent="0.2">
      <c r="G598" s="85"/>
      <c r="H598" s="85"/>
    </row>
    <row r="599" spans="7:8" ht="15.75" customHeight="1" x14ac:dyDescent="0.2">
      <c r="G599" s="85"/>
      <c r="H599" s="85"/>
    </row>
    <row r="600" spans="7:8" ht="15.75" customHeight="1" x14ac:dyDescent="0.2">
      <c r="G600" s="85"/>
      <c r="H600" s="85"/>
    </row>
    <row r="601" spans="7:8" ht="15.75" customHeight="1" x14ac:dyDescent="0.2">
      <c r="G601" s="85"/>
      <c r="H601" s="85"/>
    </row>
    <row r="602" spans="7:8" ht="15.75" customHeight="1" x14ac:dyDescent="0.2">
      <c r="G602" s="85"/>
      <c r="H602" s="85"/>
    </row>
    <row r="603" spans="7:8" ht="15.75" customHeight="1" x14ac:dyDescent="0.2">
      <c r="G603" s="85"/>
      <c r="H603" s="85"/>
    </row>
    <row r="604" spans="7:8" ht="15.75" customHeight="1" x14ac:dyDescent="0.2">
      <c r="G604" s="85"/>
      <c r="H604" s="85"/>
    </row>
    <row r="605" spans="7:8" ht="15.75" customHeight="1" x14ac:dyDescent="0.2">
      <c r="G605" s="85"/>
      <c r="H605" s="85"/>
    </row>
    <row r="606" spans="7:8" ht="15.75" customHeight="1" x14ac:dyDescent="0.2">
      <c r="G606" s="85"/>
      <c r="H606" s="85"/>
    </row>
    <row r="607" spans="7:8" ht="15.75" customHeight="1" x14ac:dyDescent="0.2">
      <c r="G607" s="85"/>
      <c r="H607" s="85"/>
    </row>
    <row r="608" spans="7:8" ht="15.75" customHeight="1" x14ac:dyDescent="0.2">
      <c r="G608" s="85"/>
      <c r="H608" s="85"/>
    </row>
    <row r="609" spans="7:8" ht="15.75" customHeight="1" x14ac:dyDescent="0.2">
      <c r="G609" s="85"/>
      <c r="H609" s="85"/>
    </row>
    <row r="610" spans="7:8" ht="15.75" customHeight="1" x14ac:dyDescent="0.2">
      <c r="G610" s="85"/>
      <c r="H610" s="85"/>
    </row>
    <row r="611" spans="7:8" ht="15.75" customHeight="1" x14ac:dyDescent="0.2">
      <c r="G611" s="85"/>
      <c r="H611" s="85"/>
    </row>
    <row r="612" spans="7:8" ht="15.75" customHeight="1" x14ac:dyDescent="0.2">
      <c r="G612" s="85"/>
      <c r="H612" s="85"/>
    </row>
    <row r="613" spans="7:8" ht="15.75" customHeight="1" x14ac:dyDescent="0.2">
      <c r="G613" s="85"/>
      <c r="H613" s="85"/>
    </row>
    <row r="614" spans="7:8" ht="15.75" customHeight="1" x14ac:dyDescent="0.2">
      <c r="G614" s="85"/>
      <c r="H614" s="85"/>
    </row>
    <row r="615" spans="7:8" ht="15.75" customHeight="1" x14ac:dyDescent="0.2">
      <c r="G615" s="85"/>
      <c r="H615" s="85"/>
    </row>
    <row r="616" spans="7:8" ht="15.75" customHeight="1" x14ac:dyDescent="0.2">
      <c r="G616" s="85"/>
      <c r="H616" s="85"/>
    </row>
    <row r="617" spans="7:8" ht="15.75" customHeight="1" x14ac:dyDescent="0.2">
      <c r="G617" s="85"/>
      <c r="H617" s="85"/>
    </row>
    <row r="618" spans="7:8" ht="15.75" customHeight="1" x14ac:dyDescent="0.2">
      <c r="G618" s="85"/>
      <c r="H618" s="85"/>
    </row>
    <row r="619" spans="7:8" ht="15.75" customHeight="1" x14ac:dyDescent="0.2">
      <c r="G619" s="85"/>
      <c r="H619" s="85"/>
    </row>
    <row r="620" spans="7:8" ht="15.75" customHeight="1" x14ac:dyDescent="0.2">
      <c r="G620" s="85"/>
      <c r="H620" s="85"/>
    </row>
    <row r="621" spans="7:8" ht="15.75" customHeight="1" x14ac:dyDescent="0.2">
      <c r="G621" s="85"/>
      <c r="H621" s="85"/>
    </row>
    <row r="622" spans="7:8" ht="15.75" customHeight="1" x14ac:dyDescent="0.2">
      <c r="G622" s="85"/>
      <c r="H622" s="85"/>
    </row>
    <row r="623" spans="7:8" ht="15.75" customHeight="1" x14ac:dyDescent="0.2">
      <c r="G623" s="85"/>
      <c r="H623" s="85"/>
    </row>
    <row r="624" spans="7:8" ht="15.75" customHeight="1" x14ac:dyDescent="0.2">
      <c r="G624" s="85"/>
      <c r="H624" s="85"/>
    </row>
    <row r="625" spans="7:8" ht="15.75" customHeight="1" x14ac:dyDescent="0.2">
      <c r="G625" s="85"/>
      <c r="H625" s="85"/>
    </row>
    <row r="626" spans="7:8" ht="15.75" customHeight="1" x14ac:dyDescent="0.2">
      <c r="G626" s="85"/>
      <c r="H626" s="85"/>
    </row>
    <row r="627" spans="7:8" ht="15.75" customHeight="1" x14ac:dyDescent="0.2">
      <c r="G627" s="85"/>
      <c r="H627" s="85"/>
    </row>
    <row r="628" spans="7:8" ht="15.75" customHeight="1" x14ac:dyDescent="0.2">
      <c r="G628" s="85"/>
      <c r="H628" s="85"/>
    </row>
    <row r="629" spans="7:8" ht="15.75" customHeight="1" x14ac:dyDescent="0.2">
      <c r="G629" s="85"/>
      <c r="H629" s="85"/>
    </row>
    <row r="630" spans="7:8" ht="15.75" customHeight="1" x14ac:dyDescent="0.2">
      <c r="G630" s="85"/>
      <c r="H630" s="85"/>
    </row>
    <row r="631" spans="7:8" ht="15.75" customHeight="1" x14ac:dyDescent="0.2">
      <c r="G631" s="85"/>
      <c r="H631" s="85"/>
    </row>
    <row r="632" spans="7:8" ht="15.75" customHeight="1" x14ac:dyDescent="0.2">
      <c r="G632" s="85"/>
      <c r="H632" s="85"/>
    </row>
    <row r="633" spans="7:8" ht="15.75" customHeight="1" x14ac:dyDescent="0.2">
      <c r="G633" s="85"/>
      <c r="H633" s="85"/>
    </row>
    <row r="634" spans="7:8" ht="15.75" customHeight="1" x14ac:dyDescent="0.2">
      <c r="G634" s="85"/>
      <c r="H634" s="85"/>
    </row>
    <row r="635" spans="7:8" ht="15.75" customHeight="1" x14ac:dyDescent="0.2">
      <c r="G635" s="85"/>
      <c r="H635" s="85"/>
    </row>
    <row r="636" spans="7:8" ht="15.75" customHeight="1" x14ac:dyDescent="0.2">
      <c r="G636" s="85"/>
      <c r="H636" s="85"/>
    </row>
    <row r="637" spans="7:8" ht="15.75" customHeight="1" x14ac:dyDescent="0.2">
      <c r="G637" s="85"/>
      <c r="H637" s="85"/>
    </row>
    <row r="638" spans="7:8" ht="15.75" customHeight="1" x14ac:dyDescent="0.2">
      <c r="G638" s="85"/>
      <c r="H638" s="85"/>
    </row>
    <row r="639" spans="7:8" ht="15.75" customHeight="1" x14ac:dyDescent="0.2">
      <c r="G639" s="85"/>
      <c r="H639" s="85"/>
    </row>
    <row r="640" spans="7:8" ht="15.75" customHeight="1" x14ac:dyDescent="0.2">
      <c r="G640" s="85"/>
      <c r="H640" s="85"/>
    </row>
    <row r="641" spans="7:8" ht="15.75" customHeight="1" x14ac:dyDescent="0.2">
      <c r="G641" s="85"/>
      <c r="H641" s="85"/>
    </row>
    <row r="642" spans="7:8" ht="15.75" customHeight="1" x14ac:dyDescent="0.2">
      <c r="G642" s="85"/>
      <c r="H642" s="85"/>
    </row>
    <row r="643" spans="7:8" ht="15.75" customHeight="1" x14ac:dyDescent="0.2">
      <c r="G643" s="85"/>
      <c r="H643" s="85"/>
    </row>
    <row r="644" spans="7:8" ht="15.75" customHeight="1" x14ac:dyDescent="0.2">
      <c r="G644" s="85"/>
      <c r="H644" s="85"/>
    </row>
    <row r="645" spans="7:8" ht="15.75" customHeight="1" x14ac:dyDescent="0.2">
      <c r="G645" s="85"/>
      <c r="H645" s="85"/>
    </row>
    <row r="646" spans="7:8" ht="15.75" customHeight="1" x14ac:dyDescent="0.2">
      <c r="G646" s="85"/>
      <c r="H646" s="85"/>
    </row>
    <row r="647" spans="7:8" ht="15.75" customHeight="1" x14ac:dyDescent="0.2">
      <c r="G647" s="85"/>
      <c r="H647" s="85"/>
    </row>
    <row r="648" spans="7:8" ht="15.75" customHeight="1" x14ac:dyDescent="0.2">
      <c r="G648" s="85"/>
      <c r="H648" s="85"/>
    </row>
    <row r="649" spans="7:8" ht="15.75" customHeight="1" x14ac:dyDescent="0.2">
      <c r="G649" s="85"/>
      <c r="H649" s="85"/>
    </row>
    <row r="650" spans="7:8" ht="15.75" customHeight="1" x14ac:dyDescent="0.2">
      <c r="G650" s="85"/>
      <c r="H650" s="85"/>
    </row>
    <row r="651" spans="7:8" ht="15.75" customHeight="1" x14ac:dyDescent="0.2">
      <c r="G651" s="85"/>
      <c r="H651" s="85"/>
    </row>
    <row r="652" spans="7:8" ht="15.75" customHeight="1" x14ac:dyDescent="0.2">
      <c r="G652" s="85"/>
      <c r="H652" s="85"/>
    </row>
    <row r="653" spans="7:8" ht="15.75" customHeight="1" x14ac:dyDescent="0.2">
      <c r="G653" s="85"/>
      <c r="H653" s="85"/>
    </row>
    <row r="654" spans="7:8" ht="15.75" customHeight="1" x14ac:dyDescent="0.2">
      <c r="G654" s="85"/>
      <c r="H654" s="85"/>
    </row>
    <row r="655" spans="7:8" ht="15.75" customHeight="1" x14ac:dyDescent="0.2">
      <c r="G655" s="85"/>
      <c r="H655" s="85"/>
    </row>
    <row r="656" spans="7:8" ht="15.75" customHeight="1" x14ac:dyDescent="0.2">
      <c r="G656" s="85"/>
      <c r="H656" s="85"/>
    </row>
    <row r="657" spans="7:8" ht="15.75" customHeight="1" x14ac:dyDescent="0.2">
      <c r="G657" s="85"/>
      <c r="H657" s="85"/>
    </row>
    <row r="658" spans="7:8" ht="15.75" customHeight="1" x14ac:dyDescent="0.2">
      <c r="G658" s="85"/>
      <c r="H658" s="85"/>
    </row>
    <row r="659" spans="7:8" ht="15.75" customHeight="1" x14ac:dyDescent="0.2">
      <c r="G659" s="85"/>
      <c r="H659" s="85"/>
    </row>
    <row r="660" spans="7:8" ht="15.75" customHeight="1" x14ac:dyDescent="0.2">
      <c r="G660" s="85"/>
      <c r="H660" s="85"/>
    </row>
    <row r="661" spans="7:8" ht="15.75" customHeight="1" x14ac:dyDescent="0.2">
      <c r="G661" s="85"/>
      <c r="H661" s="85"/>
    </row>
    <row r="662" spans="7:8" ht="15.75" customHeight="1" x14ac:dyDescent="0.2">
      <c r="G662" s="85"/>
      <c r="H662" s="85"/>
    </row>
    <row r="663" spans="7:8" ht="15.75" customHeight="1" x14ac:dyDescent="0.2">
      <c r="G663" s="85"/>
      <c r="H663" s="85"/>
    </row>
    <row r="664" spans="7:8" ht="15.75" customHeight="1" x14ac:dyDescent="0.2">
      <c r="G664" s="85"/>
      <c r="H664" s="85"/>
    </row>
    <row r="665" spans="7:8" ht="15.75" customHeight="1" x14ac:dyDescent="0.2">
      <c r="G665" s="85"/>
      <c r="H665" s="85"/>
    </row>
    <row r="666" spans="7:8" ht="15.75" customHeight="1" x14ac:dyDescent="0.2">
      <c r="G666" s="85"/>
      <c r="H666" s="85"/>
    </row>
    <row r="667" spans="7:8" ht="15.75" customHeight="1" x14ac:dyDescent="0.2">
      <c r="G667" s="85"/>
      <c r="H667" s="85"/>
    </row>
    <row r="668" spans="7:8" ht="15.75" customHeight="1" x14ac:dyDescent="0.2">
      <c r="G668" s="85"/>
      <c r="H668" s="85"/>
    </row>
    <row r="669" spans="7:8" ht="15.75" customHeight="1" x14ac:dyDescent="0.2">
      <c r="G669" s="85"/>
      <c r="H669" s="85"/>
    </row>
    <row r="670" spans="7:8" ht="15.75" customHeight="1" x14ac:dyDescent="0.2">
      <c r="G670" s="85"/>
      <c r="H670" s="85"/>
    </row>
    <row r="671" spans="7:8" ht="15.75" customHeight="1" x14ac:dyDescent="0.2">
      <c r="G671" s="85"/>
      <c r="H671" s="85"/>
    </row>
    <row r="672" spans="7:8" ht="15.75" customHeight="1" x14ac:dyDescent="0.2">
      <c r="G672" s="85"/>
      <c r="H672" s="85"/>
    </row>
    <row r="673" spans="7:8" ht="15.75" customHeight="1" x14ac:dyDescent="0.2">
      <c r="G673" s="85"/>
      <c r="H673" s="85"/>
    </row>
    <row r="674" spans="7:8" ht="15.75" customHeight="1" x14ac:dyDescent="0.2">
      <c r="G674" s="85"/>
      <c r="H674" s="85"/>
    </row>
    <row r="675" spans="7:8" ht="15.75" customHeight="1" x14ac:dyDescent="0.2">
      <c r="G675" s="85"/>
      <c r="H675" s="85"/>
    </row>
    <row r="676" spans="7:8" ht="15.75" customHeight="1" x14ac:dyDescent="0.2">
      <c r="G676" s="85"/>
      <c r="H676" s="85"/>
    </row>
    <row r="677" spans="7:8" ht="15.75" customHeight="1" x14ac:dyDescent="0.2">
      <c r="G677" s="85"/>
      <c r="H677" s="85"/>
    </row>
    <row r="678" spans="7:8" ht="15.75" customHeight="1" x14ac:dyDescent="0.2">
      <c r="G678" s="85"/>
      <c r="H678" s="85"/>
    </row>
    <row r="679" spans="7:8" ht="15.75" customHeight="1" x14ac:dyDescent="0.2">
      <c r="G679" s="85"/>
      <c r="H679" s="85"/>
    </row>
    <row r="680" spans="7:8" ht="15.75" customHeight="1" x14ac:dyDescent="0.2">
      <c r="G680" s="85"/>
      <c r="H680" s="85"/>
    </row>
    <row r="681" spans="7:8" ht="15.75" customHeight="1" x14ac:dyDescent="0.2">
      <c r="G681" s="85"/>
      <c r="H681" s="85"/>
    </row>
    <row r="682" spans="7:8" ht="15.75" customHeight="1" x14ac:dyDescent="0.2">
      <c r="G682" s="85"/>
      <c r="H682" s="85"/>
    </row>
    <row r="683" spans="7:8" ht="15.75" customHeight="1" x14ac:dyDescent="0.2">
      <c r="G683" s="85"/>
      <c r="H683" s="85"/>
    </row>
    <row r="684" spans="7:8" ht="15.75" customHeight="1" x14ac:dyDescent="0.2">
      <c r="G684" s="85"/>
      <c r="H684" s="85"/>
    </row>
    <row r="685" spans="7:8" ht="15.75" customHeight="1" x14ac:dyDescent="0.2">
      <c r="G685" s="85"/>
      <c r="H685" s="85"/>
    </row>
    <row r="686" spans="7:8" ht="15.75" customHeight="1" x14ac:dyDescent="0.2">
      <c r="G686" s="85"/>
      <c r="H686" s="85"/>
    </row>
    <row r="687" spans="7:8" ht="15.75" customHeight="1" x14ac:dyDescent="0.2">
      <c r="G687" s="85"/>
      <c r="H687" s="85"/>
    </row>
    <row r="688" spans="7:8" ht="15.75" customHeight="1" x14ac:dyDescent="0.2">
      <c r="G688" s="85"/>
      <c r="H688" s="85"/>
    </row>
    <row r="689" spans="7:8" ht="15.75" customHeight="1" x14ac:dyDescent="0.2">
      <c r="G689" s="85"/>
      <c r="H689" s="85"/>
    </row>
    <row r="690" spans="7:8" ht="15.75" customHeight="1" x14ac:dyDescent="0.2">
      <c r="G690" s="85"/>
      <c r="H690" s="85"/>
    </row>
    <row r="691" spans="7:8" ht="15.75" customHeight="1" x14ac:dyDescent="0.2">
      <c r="G691" s="85"/>
      <c r="H691" s="85"/>
    </row>
    <row r="692" spans="7:8" ht="15.75" customHeight="1" x14ac:dyDescent="0.2">
      <c r="G692" s="85"/>
      <c r="H692" s="85"/>
    </row>
    <row r="693" spans="7:8" ht="15.75" customHeight="1" x14ac:dyDescent="0.2">
      <c r="G693" s="85"/>
      <c r="H693" s="85"/>
    </row>
    <row r="694" spans="7:8" ht="15.75" customHeight="1" x14ac:dyDescent="0.2">
      <c r="G694" s="85"/>
      <c r="H694" s="85"/>
    </row>
    <row r="695" spans="7:8" ht="15.75" customHeight="1" x14ac:dyDescent="0.2">
      <c r="G695" s="85"/>
      <c r="H695" s="85"/>
    </row>
    <row r="696" spans="7:8" ht="15.75" customHeight="1" x14ac:dyDescent="0.2">
      <c r="G696" s="85"/>
      <c r="H696" s="85"/>
    </row>
    <row r="697" spans="7:8" ht="15.75" customHeight="1" x14ac:dyDescent="0.2">
      <c r="G697" s="85"/>
      <c r="H697" s="85"/>
    </row>
    <row r="698" spans="7:8" ht="15.75" customHeight="1" x14ac:dyDescent="0.2">
      <c r="G698" s="85"/>
      <c r="H698" s="85"/>
    </row>
    <row r="699" spans="7:8" ht="15.75" customHeight="1" x14ac:dyDescent="0.2">
      <c r="G699" s="85"/>
      <c r="H699" s="85"/>
    </row>
    <row r="700" spans="7:8" ht="15.75" customHeight="1" x14ac:dyDescent="0.2">
      <c r="G700" s="85"/>
      <c r="H700" s="85"/>
    </row>
    <row r="701" spans="7:8" ht="15.75" customHeight="1" x14ac:dyDescent="0.2">
      <c r="G701" s="85"/>
      <c r="H701" s="85"/>
    </row>
    <row r="702" spans="7:8" ht="15.75" customHeight="1" x14ac:dyDescent="0.2">
      <c r="G702" s="85"/>
      <c r="H702" s="85"/>
    </row>
    <row r="703" spans="7:8" ht="15.75" customHeight="1" x14ac:dyDescent="0.2">
      <c r="G703" s="85"/>
      <c r="H703" s="85"/>
    </row>
    <row r="704" spans="7:8" ht="15.75" customHeight="1" x14ac:dyDescent="0.2">
      <c r="G704" s="85"/>
      <c r="H704" s="85"/>
    </row>
    <row r="705" spans="7:8" ht="15.75" customHeight="1" x14ac:dyDescent="0.2">
      <c r="G705" s="85"/>
      <c r="H705" s="85"/>
    </row>
    <row r="706" spans="7:8" ht="15.75" customHeight="1" x14ac:dyDescent="0.2">
      <c r="G706" s="85"/>
      <c r="H706" s="85"/>
    </row>
    <row r="707" spans="7:8" ht="15.75" customHeight="1" x14ac:dyDescent="0.2">
      <c r="G707" s="85"/>
      <c r="H707" s="85"/>
    </row>
    <row r="708" spans="7:8" ht="15.75" customHeight="1" x14ac:dyDescent="0.2">
      <c r="G708" s="85"/>
      <c r="H708" s="85"/>
    </row>
    <row r="709" spans="7:8" ht="15.75" customHeight="1" x14ac:dyDescent="0.2">
      <c r="G709" s="85"/>
      <c r="H709" s="85"/>
    </row>
    <row r="710" spans="7:8" ht="15.75" customHeight="1" x14ac:dyDescent="0.2">
      <c r="G710" s="85"/>
      <c r="H710" s="85"/>
    </row>
    <row r="711" spans="7:8" ht="15.75" customHeight="1" x14ac:dyDescent="0.2">
      <c r="G711" s="85"/>
      <c r="H711" s="85"/>
    </row>
    <row r="712" spans="7:8" ht="15.75" customHeight="1" x14ac:dyDescent="0.2">
      <c r="G712" s="85"/>
      <c r="H712" s="85"/>
    </row>
    <row r="713" spans="7:8" ht="15.75" customHeight="1" x14ac:dyDescent="0.2">
      <c r="G713" s="85"/>
      <c r="H713" s="85"/>
    </row>
    <row r="714" spans="7:8" ht="15.75" customHeight="1" x14ac:dyDescent="0.2">
      <c r="G714" s="85"/>
      <c r="H714" s="85"/>
    </row>
    <row r="715" spans="7:8" ht="15.75" customHeight="1" x14ac:dyDescent="0.2">
      <c r="G715" s="85"/>
      <c r="H715" s="85"/>
    </row>
    <row r="716" spans="7:8" ht="15.75" customHeight="1" x14ac:dyDescent="0.2">
      <c r="G716" s="85"/>
      <c r="H716" s="85"/>
    </row>
    <row r="717" spans="7:8" ht="15.75" customHeight="1" x14ac:dyDescent="0.2">
      <c r="G717" s="85"/>
      <c r="H717" s="85"/>
    </row>
    <row r="718" spans="7:8" ht="15.75" customHeight="1" x14ac:dyDescent="0.2">
      <c r="G718" s="85"/>
      <c r="H718" s="85"/>
    </row>
    <row r="719" spans="7:8" ht="15.75" customHeight="1" x14ac:dyDescent="0.2">
      <c r="G719" s="85"/>
      <c r="H719" s="85"/>
    </row>
    <row r="720" spans="7:8" ht="15.75" customHeight="1" x14ac:dyDescent="0.2">
      <c r="G720" s="85"/>
      <c r="H720" s="85"/>
    </row>
    <row r="721" spans="7:8" ht="15.75" customHeight="1" x14ac:dyDescent="0.2">
      <c r="G721" s="85"/>
      <c r="H721" s="85"/>
    </row>
    <row r="722" spans="7:8" ht="15.75" customHeight="1" x14ac:dyDescent="0.2">
      <c r="G722" s="85"/>
      <c r="H722" s="85"/>
    </row>
    <row r="723" spans="7:8" ht="15.75" customHeight="1" x14ac:dyDescent="0.2">
      <c r="G723" s="85"/>
      <c r="H723" s="85"/>
    </row>
    <row r="724" spans="7:8" ht="15.75" customHeight="1" x14ac:dyDescent="0.2">
      <c r="G724" s="85"/>
      <c r="H724" s="85"/>
    </row>
    <row r="725" spans="7:8" ht="15.75" customHeight="1" x14ac:dyDescent="0.2">
      <c r="G725" s="85"/>
      <c r="H725" s="85"/>
    </row>
    <row r="726" spans="7:8" ht="15.75" customHeight="1" x14ac:dyDescent="0.2">
      <c r="G726" s="85"/>
      <c r="H726" s="85"/>
    </row>
    <row r="727" spans="7:8" ht="15.75" customHeight="1" x14ac:dyDescent="0.2">
      <c r="G727" s="85"/>
      <c r="H727" s="85"/>
    </row>
    <row r="728" spans="7:8" ht="15.75" customHeight="1" x14ac:dyDescent="0.2">
      <c r="G728" s="85"/>
      <c r="H728" s="85"/>
    </row>
    <row r="729" spans="7:8" ht="15.75" customHeight="1" x14ac:dyDescent="0.2">
      <c r="G729" s="85"/>
      <c r="H729" s="85"/>
    </row>
    <row r="730" spans="7:8" ht="15.75" customHeight="1" x14ac:dyDescent="0.2">
      <c r="G730" s="85"/>
      <c r="H730" s="85"/>
    </row>
    <row r="731" spans="7:8" ht="15.75" customHeight="1" x14ac:dyDescent="0.2">
      <c r="G731" s="85"/>
      <c r="H731" s="85"/>
    </row>
    <row r="732" spans="7:8" ht="15.75" customHeight="1" x14ac:dyDescent="0.2">
      <c r="G732" s="85"/>
      <c r="H732" s="85"/>
    </row>
    <row r="733" spans="7:8" ht="15.75" customHeight="1" x14ac:dyDescent="0.2">
      <c r="G733" s="85"/>
      <c r="H733" s="85"/>
    </row>
    <row r="734" spans="7:8" ht="15.75" customHeight="1" x14ac:dyDescent="0.2">
      <c r="G734" s="85"/>
      <c r="H734" s="85"/>
    </row>
    <row r="735" spans="7:8" ht="15.75" customHeight="1" x14ac:dyDescent="0.2">
      <c r="G735" s="85"/>
      <c r="H735" s="85"/>
    </row>
    <row r="736" spans="7:8" ht="15.75" customHeight="1" x14ac:dyDescent="0.2">
      <c r="G736" s="85"/>
      <c r="H736" s="85"/>
    </row>
    <row r="737" spans="7:8" ht="15.75" customHeight="1" x14ac:dyDescent="0.2">
      <c r="G737" s="85"/>
      <c r="H737" s="85"/>
    </row>
    <row r="738" spans="7:8" ht="15.75" customHeight="1" x14ac:dyDescent="0.2">
      <c r="G738" s="85"/>
      <c r="H738" s="85"/>
    </row>
    <row r="739" spans="7:8" ht="15.75" customHeight="1" x14ac:dyDescent="0.2">
      <c r="G739" s="85"/>
      <c r="H739" s="85"/>
    </row>
    <row r="740" spans="7:8" ht="15.75" customHeight="1" x14ac:dyDescent="0.2">
      <c r="G740" s="85"/>
      <c r="H740" s="85"/>
    </row>
    <row r="741" spans="7:8" ht="15.75" customHeight="1" x14ac:dyDescent="0.2">
      <c r="G741" s="85"/>
      <c r="H741" s="85"/>
    </row>
    <row r="742" spans="7:8" ht="15.75" customHeight="1" x14ac:dyDescent="0.2">
      <c r="G742" s="85"/>
      <c r="H742" s="85"/>
    </row>
    <row r="743" spans="7:8" ht="15.75" customHeight="1" x14ac:dyDescent="0.2">
      <c r="G743" s="85"/>
      <c r="H743" s="85"/>
    </row>
    <row r="744" spans="7:8" ht="15.75" customHeight="1" x14ac:dyDescent="0.2">
      <c r="G744" s="85"/>
      <c r="H744" s="85"/>
    </row>
    <row r="745" spans="7:8" ht="15.75" customHeight="1" x14ac:dyDescent="0.2">
      <c r="G745" s="85"/>
      <c r="H745" s="85"/>
    </row>
    <row r="746" spans="7:8" ht="15.75" customHeight="1" x14ac:dyDescent="0.2">
      <c r="G746" s="85"/>
      <c r="H746" s="85"/>
    </row>
    <row r="747" spans="7:8" ht="15.75" customHeight="1" x14ac:dyDescent="0.2">
      <c r="G747" s="85"/>
      <c r="H747" s="85"/>
    </row>
    <row r="748" spans="7:8" ht="15.75" customHeight="1" x14ac:dyDescent="0.2">
      <c r="G748" s="85"/>
      <c r="H748" s="85"/>
    </row>
    <row r="749" spans="7:8" ht="15.75" customHeight="1" x14ac:dyDescent="0.2">
      <c r="G749" s="85"/>
      <c r="H749" s="85"/>
    </row>
    <row r="750" spans="7:8" ht="15.75" customHeight="1" x14ac:dyDescent="0.2">
      <c r="G750" s="85"/>
      <c r="H750" s="85"/>
    </row>
    <row r="751" spans="7:8" ht="15.75" customHeight="1" x14ac:dyDescent="0.2">
      <c r="G751" s="85"/>
      <c r="H751" s="85"/>
    </row>
    <row r="752" spans="7:8" ht="15.75" customHeight="1" x14ac:dyDescent="0.2">
      <c r="G752" s="85"/>
      <c r="H752" s="85"/>
    </row>
    <row r="753" spans="7:8" ht="15.75" customHeight="1" x14ac:dyDescent="0.2">
      <c r="G753" s="85"/>
      <c r="H753" s="85"/>
    </row>
    <row r="754" spans="7:8" ht="15.75" customHeight="1" x14ac:dyDescent="0.2">
      <c r="G754" s="85"/>
      <c r="H754" s="85"/>
    </row>
    <row r="755" spans="7:8" ht="15.75" customHeight="1" x14ac:dyDescent="0.2">
      <c r="G755" s="85"/>
      <c r="H755" s="85"/>
    </row>
    <row r="756" spans="7:8" ht="15.75" customHeight="1" x14ac:dyDescent="0.2">
      <c r="G756" s="85"/>
      <c r="H756" s="85"/>
    </row>
    <row r="757" spans="7:8" ht="15.75" customHeight="1" x14ac:dyDescent="0.2">
      <c r="G757" s="85"/>
      <c r="H757" s="85"/>
    </row>
    <row r="758" spans="7:8" ht="15.75" customHeight="1" x14ac:dyDescent="0.2">
      <c r="G758" s="85"/>
      <c r="H758" s="85"/>
    </row>
    <row r="759" spans="7:8" ht="15.75" customHeight="1" x14ac:dyDescent="0.2">
      <c r="G759" s="85"/>
      <c r="H759" s="85"/>
    </row>
    <row r="760" spans="7:8" ht="15.75" customHeight="1" x14ac:dyDescent="0.2">
      <c r="G760" s="85"/>
      <c r="H760" s="85"/>
    </row>
    <row r="761" spans="7:8" ht="15.75" customHeight="1" x14ac:dyDescent="0.2">
      <c r="G761" s="85"/>
      <c r="H761" s="85"/>
    </row>
    <row r="762" spans="7:8" ht="15.75" customHeight="1" x14ac:dyDescent="0.2">
      <c r="G762" s="85"/>
      <c r="H762" s="85"/>
    </row>
    <row r="763" spans="7:8" ht="15.75" customHeight="1" x14ac:dyDescent="0.2">
      <c r="G763" s="85"/>
      <c r="H763" s="85"/>
    </row>
    <row r="764" spans="7:8" ht="15.75" customHeight="1" x14ac:dyDescent="0.2">
      <c r="G764" s="85"/>
      <c r="H764" s="85"/>
    </row>
    <row r="765" spans="7:8" ht="15.75" customHeight="1" x14ac:dyDescent="0.2">
      <c r="G765" s="85"/>
      <c r="H765" s="85"/>
    </row>
    <row r="766" spans="7:8" ht="15.75" customHeight="1" x14ac:dyDescent="0.2">
      <c r="G766" s="85"/>
      <c r="H766" s="85"/>
    </row>
    <row r="767" spans="7:8" ht="15.75" customHeight="1" x14ac:dyDescent="0.2">
      <c r="G767" s="85"/>
      <c r="H767" s="85"/>
    </row>
    <row r="768" spans="7:8" ht="15.75" customHeight="1" x14ac:dyDescent="0.2">
      <c r="G768" s="85"/>
      <c r="H768" s="85"/>
    </row>
    <row r="769" spans="7:8" ht="15.75" customHeight="1" x14ac:dyDescent="0.2">
      <c r="G769" s="85"/>
      <c r="H769" s="85"/>
    </row>
    <row r="770" spans="7:8" ht="15.75" customHeight="1" x14ac:dyDescent="0.2">
      <c r="G770" s="85"/>
      <c r="H770" s="85"/>
    </row>
    <row r="771" spans="7:8" ht="15.75" customHeight="1" x14ac:dyDescent="0.2">
      <c r="G771" s="85"/>
      <c r="H771" s="85"/>
    </row>
    <row r="772" spans="7:8" ht="15.75" customHeight="1" x14ac:dyDescent="0.2">
      <c r="G772" s="85"/>
      <c r="H772" s="85"/>
    </row>
    <row r="773" spans="7:8" ht="15.75" customHeight="1" x14ac:dyDescent="0.2">
      <c r="G773" s="85"/>
      <c r="H773" s="85"/>
    </row>
    <row r="774" spans="7:8" ht="15.75" customHeight="1" x14ac:dyDescent="0.2">
      <c r="G774" s="85"/>
      <c r="H774" s="85"/>
    </row>
    <row r="775" spans="7:8" ht="15.75" customHeight="1" x14ac:dyDescent="0.2">
      <c r="G775" s="85"/>
      <c r="H775" s="85"/>
    </row>
    <row r="776" spans="7:8" ht="15.75" customHeight="1" x14ac:dyDescent="0.2">
      <c r="G776" s="85"/>
      <c r="H776" s="85"/>
    </row>
    <row r="777" spans="7:8" ht="15.75" customHeight="1" x14ac:dyDescent="0.2">
      <c r="G777" s="85"/>
      <c r="H777" s="85"/>
    </row>
    <row r="778" spans="7:8" ht="15.75" customHeight="1" x14ac:dyDescent="0.2">
      <c r="G778" s="85"/>
      <c r="H778" s="85"/>
    </row>
    <row r="779" spans="7:8" ht="15.75" customHeight="1" x14ac:dyDescent="0.2">
      <c r="G779" s="85"/>
      <c r="H779" s="85"/>
    </row>
    <row r="780" spans="7:8" ht="15.75" customHeight="1" x14ac:dyDescent="0.2">
      <c r="G780" s="85"/>
      <c r="H780" s="85"/>
    </row>
    <row r="781" spans="7:8" ht="15.75" customHeight="1" x14ac:dyDescent="0.2">
      <c r="G781" s="85"/>
      <c r="H781" s="85"/>
    </row>
    <row r="782" spans="7:8" ht="15.75" customHeight="1" x14ac:dyDescent="0.2">
      <c r="G782" s="85"/>
      <c r="H782" s="85"/>
    </row>
    <row r="783" spans="7:8" ht="15.75" customHeight="1" x14ac:dyDescent="0.2">
      <c r="G783" s="85"/>
      <c r="H783" s="85"/>
    </row>
    <row r="784" spans="7:8" ht="15.75" customHeight="1" x14ac:dyDescent="0.2">
      <c r="G784" s="85"/>
      <c r="H784" s="85"/>
    </row>
    <row r="785" spans="7:8" ht="15.75" customHeight="1" x14ac:dyDescent="0.2">
      <c r="G785" s="85"/>
      <c r="H785" s="85"/>
    </row>
    <row r="786" spans="7:8" ht="15.75" customHeight="1" x14ac:dyDescent="0.2">
      <c r="G786" s="85"/>
      <c r="H786" s="85"/>
    </row>
    <row r="787" spans="7:8" ht="15.75" customHeight="1" x14ac:dyDescent="0.2">
      <c r="G787" s="85"/>
      <c r="H787" s="85"/>
    </row>
    <row r="788" spans="7:8" ht="15.75" customHeight="1" x14ac:dyDescent="0.2">
      <c r="G788" s="85"/>
      <c r="H788" s="85"/>
    </row>
    <row r="789" spans="7:8" ht="15.75" customHeight="1" x14ac:dyDescent="0.2">
      <c r="G789" s="85"/>
      <c r="H789" s="85"/>
    </row>
    <row r="790" spans="7:8" ht="15.75" customHeight="1" x14ac:dyDescent="0.2">
      <c r="G790" s="85"/>
      <c r="H790" s="85"/>
    </row>
    <row r="791" spans="7:8" ht="15.75" customHeight="1" x14ac:dyDescent="0.2">
      <c r="G791" s="85"/>
      <c r="H791" s="85"/>
    </row>
    <row r="792" spans="7:8" ht="15.75" customHeight="1" x14ac:dyDescent="0.2">
      <c r="G792" s="85"/>
      <c r="H792" s="85"/>
    </row>
    <row r="793" spans="7:8" ht="15.75" customHeight="1" x14ac:dyDescent="0.2">
      <c r="G793" s="85"/>
      <c r="H793" s="85"/>
    </row>
    <row r="794" spans="7:8" ht="15.75" customHeight="1" x14ac:dyDescent="0.2">
      <c r="G794" s="85"/>
      <c r="H794" s="85"/>
    </row>
    <row r="795" spans="7:8" ht="15.75" customHeight="1" x14ac:dyDescent="0.2">
      <c r="G795" s="85"/>
      <c r="H795" s="85"/>
    </row>
    <row r="796" spans="7:8" ht="15.75" customHeight="1" x14ac:dyDescent="0.2">
      <c r="G796" s="85"/>
      <c r="H796" s="85"/>
    </row>
    <row r="797" spans="7:8" ht="15.75" customHeight="1" x14ac:dyDescent="0.2">
      <c r="G797" s="85"/>
      <c r="H797" s="85"/>
    </row>
    <row r="798" spans="7:8" ht="15.75" customHeight="1" x14ac:dyDescent="0.2">
      <c r="G798" s="85"/>
      <c r="H798" s="85"/>
    </row>
    <row r="799" spans="7:8" ht="15.75" customHeight="1" x14ac:dyDescent="0.2">
      <c r="G799" s="85"/>
      <c r="H799" s="85"/>
    </row>
    <row r="800" spans="7:8" ht="15.75" customHeight="1" x14ac:dyDescent="0.2">
      <c r="G800" s="85"/>
      <c r="H800" s="85"/>
    </row>
    <row r="801" spans="7:8" ht="15.75" customHeight="1" x14ac:dyDescent="0.2">
      <c r="G801" s="85"/>
      <c r="H801" s="85"/>
    </row>
    <row r="802" spans="7:8" ht="15.75" customHeight="1" x14ac:dyDescent="0.2">
      <c r="G802" s="85"/>
      <c r="H802" s="85"/>
    </row>
    <row r="803" spans="7:8" ht="15.75" customHeight="1" x14ac:dyDescent="0.2">
      <c r="G803" s="85"/>
      <c r="H803" s="85"/>
    </row>
    <row r="804" spans="7:8" ht="15.75" customHeight="1" x14ac:dyDescent="0.2">
      <c r="G804" s="85"/>
      <c r="H804" s="85"/>
    </row>
    <row r="805" spans="7:8" ht="15.75" customHeight="1" x14ac:dyDescent="0.2">
      <c r="G805" s="85"/>
      <c r="H805" s="85"/>
    </row>
    <row r="806" spans="7:8" ht="15.75" customHeight="1" x14ac:dyDescent="0.2">
      <c r="G806" s="85"/>
      <c r="H806" s="85"/>
    </row>
    <row r="807" spans="7:8" ht="15.75" customHeight="1" x14ac:dyDescent="0.2">
      <c r="G807" s="85"/>
      <c r="H807" s="85"/>
    </row>
    <row r="808" spans="7:8" ht="15.75" customHeight="1" x14ac:dyDescent="0.2">
      <c r="G808" s="85"/>
      <c r="H808" s="85"/>
    </row>
    <row r="809" spans="7:8" ht="15.75" customHeight="1" x14ac:dyDescent="0.2">
      <c r="G809" s="85"/>
      <c r="H809" s="85"/>
    </row>
    <row r="810" spans="7:8" ht="15.75" customHeight="1" x14ac:dyDescent="0.2">
      <c r="G810" s="85"/>
      <c r="H810" s="85"/>
    </row>
    <row r="811" spans="7:8" ht="15.75" customHeight="1" x14ac:dyDescent="0.2">
      <c r="G811" s="85"/>
      <c r="H811" s="85"/>
    </row>
    <row r="812" spans="7:8" ht="15.75" customHeight="1" x14ac:dyDescent="0.2">
      <c r="G812" s="85"/>
      <c r="H812" s="85"/>
    </row>
    <row r="813" spans="7:8" ht="15.75" customHeight="1" x14ac:dyDescent="0.2">
      <c r="G813" s="85"/>
      <c r="H813" s="85"/>
    </row>
    <row r="814" spans="7:8" ht="15.75" customHeight="1" x14ac:dyDescent="0.2">
      <c r="G814" s="85"/>
      <c r="H814" s="85"/>
    </row>
    <row r="815" spans="7:8" ht="15.75" customHeight="1" x14ac:dyDescent="0.2">
      <c r="G815" s="85"/>
      <c r="H815" s="85"/>
    </row>
    <row r="816" spans="7:8" ht="15.75" customHeight="1" x14ac:dyDescent="0.2">
      <c r="G816" s="85"/>
      <c r="H816" s="85"/>
    </row>
    <row r="817" spans="7:8" ht="15.75" customHeight="1" x14ac:dyDescent="0.2">
      <c r="G817" s="85"/>
      <c r="H817" s="85"/>
    </row>
    <row r="818" spans="7:8" ht="15.75" customHeight="1" x14ac:dyDescent="0.2">
      <c r="G818" s="85"/>
      <c r="H818" s="85"/>
    </row>
    <row r="819" spans="7:8" ht="15.75" customHeight="1" x14ac:dyDescent="0.2">
      <c r="G819" s="85"/>
      <c r="H819" s="85"/>
    </row>
    <row r="820" spans="7:8" ht="15.75" customHeight="1" x14ac:dyDescent="0.2">
      <c r="G820" s="85"/>
      <c r="H820" s="85"/>
    </row>
    <row r="821" spans="7:8" ht="15.75" customHeight="1" x14ac:dyDescent="0.2">
      <c r="G821" s="85"/>
      <c r="H821" s="85"/>
    </row>
    <row r="822" spans="7:8" ht="15.75" customHeight="1" x14ac:dyDescent="0.2">
      <c r="G822" s="85"/>
      <c r="H822" s="85"/>
    </row>
    <row r="823" spans="7:8" ht="15.75" customHeight="1" x14ac:dyDescent="0.2">
      <c r="G823" s="85"/>
      <c r="H823" s="85"/>
    </row>
    <row r="824" spans="7:8" ht="15.75" customHeight="1" x14ac:dyDescent="0.2">
      <c r="G824" s="85"/>
      <c r="H824" s="85"/>
    </row>
    <row r="825" spans="7:8" ht="15.75" customHeight="1" x14ac:dyDescent="0.2">
      <c r="G825" s="85"/>
      <c r="H825" s="85"/>
    </row>
    <row r="826" spans="7:8" ht="15.75" customHeight="1" x14ac:dyDescent="0.2">
      <c r="G826" s="85"/>
      <c r="H826" s="85"/>
    </row>
    <row r="827" spans="7:8" ht="15.75" customHeight="1" x14ac:dyDescent="0.2">
      <c r="G827" s="85"/>
      <c r="H827" s="85"/>
    </row>
    <row r="828" spans="7:8" ht="15.75" customHeight="1" x14ac:dyDescent="0.2">
      <c r="G828" s="85"/>
      <c r="H828" s="85"/>
    </row>
    <row r="829" spans="7:8" ht="15.75" customHeight="1" x14ac:dyDescent="0.2">
      <c r="G829" s="85"/>
      <c r="H829" s="85"/>
    </row>
    <row r="830" spans="7:8" ht="15.75" customHeight="1" x14ac:dyDescent="0.2">
      <c r="G830" s="85"/>
      <c r="H830" s="85"/>
    </row>
    <row r="831" spans="7:8" ht="15.75" customHeight="1" x14ac:dyDescent="0.2">
      <c r="G831" s="85"/>
      <c r="H831" s="85"/>
    </row>
    <row r="832" spans="7:8" ht="15.75" customHeight="1" x14ac:dyDescent="0.2">
      <c r="G832" s="85"/>
      <c r="H832" s="85"/>
    </row>
    <row r="833" spans="7:8" ht="15.75" customHeight="1" x14ac:dyDescent="0.2">
      <c r="G833" s="85"/>
      <c r="H833" s="85"/>
    </row>
    <row r="834" spans="7:8" ht="15.75" customHeight="1" x14ac:dyDescent="0.2">
      <c r="G834" s="85"/>
      <c r="H834" s="85"/>
    </row>
    <row r="835" spans="7:8" ht="15.75" customHeight="1" x14ac:dyDescent="0.2">
      <c r="G835" s="85"/>
      <c r="H835" s="85"/>
    </row>
    <row r="836" spans="7:8" ht="15.75" customHeight="1" x14ac:dyDescent="0.2">
      <c r="G836" s="85"/>
      <c r="H836" s="85"/>
    </row>
    <row r="837" spans="7:8" ht="15.75" customHeight="1" x14ac:dyDescent="0.2">
      <c r="G837" s="85"/>
      <c r="H837" s="85"/>
    </row>
    <row r="838" spans="7:8" ht="15.75" customHeight="1" x14ac:dyDescent="0.2">
      <c r="G838" s="85"/>
      <c r="H838" s="85"/>
    </row>
    <row r="839" spans="7:8" ht="15.75" customHeight="1" x14ac:dyDescent="0.2">
      <c r="G839" s="85"/>
      <c r="H839" s="85"/>
    </row>
    <row r="840" spans="7:8" ht="15.75" customHeight="1" x14ac:dyDescent="0.2">
      <c r="G840" s="85"/>
      <c r="H840" s="85"/>
    </row>
    <row r="841" spans="7:8" ht="15.75" customHeight="1" x14ac:dyDescent="0.2">
      <c r="G841" s="85"/>
      <c r="H841" s="85"/>
    </row>
    <row r="842" spans="7:8" ht="15.75" customHeight="1" x14ac:dyDescent="0.2">
      <c r="G842" s="85"/>
      <c r="H842" s="85"/>
    </row>
    <row r="843" spans="7:8" ht="15.75" customHeight="1" x14ac:dyDescent="0.2">
      <c r="G843" s="85"/>
      <c r="H843" s="85"/>
    </row>
    <row r="844" spans="7:8" ht="15.75" customHeight="1" x14ac:dyDescent="0.2">
      <c r="G844" s="85"/>
      <c r="H844" s="85"/>
    </row>
    <row r="845" spans="7:8" ht="15.75" customHeight="1" x14ac:dyDescent="0.2">
      <c r="G845" s="85"/>
      <c r="H845" s="85"/>
    </row>
    <row r="846" spans="7:8" ht="15.75" customHeight="1" x14ac:dyDescent="0.2">
      <c r="G846" s="85"/>
      <c r="H846" s="85"/>
    </row>
    <row r="847" spans="7:8" ht="15.75" customHeight="1" x14ac:dyDescent="0.2">
      <c r="G847" s="85"/>
      <c r="H847" s="85"/>
    </row>
    <row r="848" spans="7:8" ht="15.75" customHeight="1" x14ac:dyDescent="0.2">
      <c r="G848" s="85"/>
      <c r="H848" s="85"/>
    </row>
    <row r="849" spans="7:8" ht="15.75" customHeight="1" x14ac:dyDescent="0.2">
      <c r="G849" s="85"/>
      <c r="H849" s="85"/>
    </row>
    <row r="850" spans="7:8" ht="15.75" customHeight="1" x14ac:dyDescent="0.2">
      <c r="G850" s="85"/>
      <c r="H850" s="85"/>
    </row>
    <row r="851" spans="7:8" ht="15.75" customHeight="1" x14ac:dyDescent="0.2">
      <c r="G851" s="85"/>
      <c r="H851" s="85"/>
    </row>
    <row r="852" spans="7:8" ht="15.75" customHeight="1" x14ac:dyDescent="0.2">
      <c r="G852" s="85"/>
      <c r="H852" s="85"/>
    </row>
    <row r="853" spans="7:8" ht="15.75" customHeight="1" x14ac:dyDescent="0.2">
      <c r="G853" s="85"/>
      <c r="H853" s="85"/>
    </row>
    <row r="854" spans="7:8" ht="15.75" customHeight="1" x14ac:dyDescent="0.2">
      <c r="G854" s="85"/>
      <c r="H854" s="85"/>
    </row>
    <row r="855" spans="7:8" ht="15.75" customHeight="1" x14ac:dyDescent="0.2">
      <c r="G855" s="85"/>
      <c r="H855" s="85"/>
    </row>
    <row r="856" spans="7:8" ht="15.75" customHeight="1" x14ac:dyDescent="0.2">
      <c r="G856" s="85"/>
      <c r="H856" s="85"/>
    </row>
    <row r="857" spans="7:8" ht="15.75" customHeight="1" x14ac:dyDescent="0.2">
      <c r="G857" s="85"/>
      <c r="H857" s="85"/>
    </row>
    <row r="858" spans="7:8" ht="15.75" customHeight="1" x14ac:dyDescent="0.2">
      <c r="G858" s="85"/>
      <c r="H858" s="85"/>
    </row>
    <row r="859" spans="7:8" ht="15.75" customHeight="1" x14ac:dyDescent="0.2">
      <c r="G859" s="85"/>
      <c r="H859" s="85"/>
    </row>
    <row r="860" spans="7:8" ht="15.75" customHeight="1" x14ac:dyDescent="0.2">
      <c r="G860" s="85"/>
      <c r="H860" s="85"/>
    </row>
    <row r="861" spans="7:8" ht="15.75" customHeight="1" x14ac:dyDescent="0.2">
      <c r="G861" s="85"/>
      <c r="H861" s="85"/>
    </row>
    <row r="862" spans="7:8" ht="15.75" customHeight="1" x14ac:dyDescent="0.2">
      <c r="G862" s="85"/>
      <c r="H862" s="85"/>
    </row>
    <row r="863" spans="7:8" ht="15.75" customHeight="1" x14ac:dyDescent="0.2">
      <c r="G863" s="85"/>
      <c r="H863" s="85"/>
    </row>
    <row r="864" spans="7:8" ht="15.75" customHeight="1" x14ac:dyDescent="0.2">
      <c r="G864" s="85"/>
      <c r="H864" s="85"/>
    </row>
    <row r="865" spans="7:8" ht="15.75" customHeight="1" x14ac:dyDescent="0.2">
      <c r="G865" s="85"/>
      <c r="H865" s="85"/>
    </row>
    <row r="866" spans="7:8" ht="15.75" customHeight="1" x14ac:dyDescent="0.2">
      <c r="G866" s="85"/>
      <c r="H866" s="85"/>
    </row>
    <row r="867" spans="7:8" ht="15.75" customHeight="1" x14ac:dyDescent="0.2">
      <c r="G867" s="85"/>
      <c r="H867" s="85"/>
    </row>
    <row r="868" spans="7:8" ht="15.75" customHeight="1" x14ac:dyDescent="0.2">
      <c r="G868" s="85"/>
      <c r="H868" s="85"/>
    </row>
    <row r="869" spans="7:8" ht="15.75" customHeight="1" x14ac:dyDescent="0.2">
      <c r="G869" s="85"/>
      <c r="H869" s="85"/>
    </row>
    <row r="870" spans="7:8" ht="15.75" customHeight="1" x14ac:dyDescent="0.2">
      <c r="G870" s="85"/>
      <c r="H870" s="85"/>
    </row>
    <row r="871" spans="7:8" ht="15.75" customHeight="1" x14ac:dyDescent="0.2">
      <c r="G871" s="85"/>
      <c r="H871" s="85"/>
    </row>
    <row r="872" spans="7:8" ht="15.75" customHeight="1" x14ac:dyDescent="0.2">
      <c r="G872" s="85"/>
      <c r="H872" s="85"/>
    </row>
    <row r="873" spans="7:8" ht="15.75" customHeight="1" x14ac:dyDescent="0.2">
      <c r="G873" s="85"/>
      <c r="H873" s="85"/>
    </row>
    <row r="874" spans="7:8" ht="15.75" customHeight="1" x14ac:dyDescent="0.2">
      <c r="G874" s="85"/>
      <c r="H874" s="85"/>
    </row>
    <row r="875" spans="7:8" ht="15.75" customHeight="1" x14ac:dyDescent="0.2">
      <c r="G875" s="85"/>
      <c r="H875" s="85"/>
    </row>
    <row r="876" spans="7:8" ht="15.75" customHeight="1" x14ac:dyDescent="0.2">
      <c r="G876" s="85"/>
      <c r="H876" s="85"/>
    </row>
    <row r="877" spans="7:8" ht="15.75" customHeight="1" x14ac:dyDescent="0.2">
      <c r="G877" s="85"/>
      <c r="H877" s="85"/>
    </row>
    <row r="878" spans="7:8" ht="15.75" customHeight="1" x14ac:dyDescent="0.2">
      <c r="G878" s="85"/>
      <c r="H878" s="85"/>
    </row>
    <row r="879" spans="7:8" ht="15.75" customHeight="1" x14ac:dyDescent="0.2">
      <c r="G879" s="85"/>
      <c r="H879" s="85"/>
    </row>
    <row r="880" spans="7:8" ht="15.75" customHeight="1" x14ac:dyDescent="0.2">
      <c r="G880" s="85"/>
      <c r="H880" s="85"/>
    </row>
    <row r="881" spans="7:8" ht="15.75" customHeight="1" x14ac:dyDescent="0.2">
      <c r="G881" s="85"/>
      <c r="H881" s="85"/>
    </row>
    <row r="882" spans="7:8" ht="15.75" customHeight="1" x14ac:dyDescent="0.2">
      <c r="G882" s="85"/>
      <c r="H882" s="85"/>
    </row>
    <row r="883" spans="7:8" ht="15.75" customHeight="1" x14ac:dyDescent="0.2">
      <c r="G883" s="85"/>
      <c r="H883" s="85"/>
    </row>
    <row r="884" spans="7:8" ht="15.75" customHeight="1" x14ac:dyDescent="0.2">
      <c r="G884" s="85"/>
      <c r="H884" s="85"/>
    </row>
    <row r="885" spans="7:8" ht="15.75" customHeight="1" x14ac:dyDescent="0.2">
      <c r="G885" s="85"/>
      <c r="H885" s="85"/>
    </row>
    <row r="886" spans="7:8" ht="15.75" customHeight="1" x14ac:dyDescent="0.2">
      <c r="G886" s="85"/>
      <c r="H886" s="85"/>
    </row>
    <row r="887" spans="7:8" ht="15.75" customHeight="1" x14ac:dyDescent="0.2">
      <c r="G887" s="85"/>
      <c r="H887" s="85"/>
    </row>
    <row r="888" spans="7:8" ht="15.75" customHeight="1" x14ac:dyDescent="0.2">
      <c r="G888" s="85"/>
      <c r="H888" s="85"/>
    </row>
    <row r="889" spans="7:8" ht="15.75" customHeight="1" x14ac:dyDescent="0.2">
      <c r="G889" s="85"/>
      <c r="H889" s="85"/>
    </row>
    <row r="890" spans="7:8" ht="15.75" customHeight="1" x14ac:dyDescent="0.2">
      <c r="G890" s="85"/>
      <c r="H890" s="85"/>
    </row>
    <row r="891" spans="7:8" ht="15.75" customHeight="1" x14ac:dyDescent="0.2">
      <c r="G891" s="85"/>
      <c r="H891" s="85"/>
    </row>
    <row r="892" spans="7:8" ht="15.75" customHeight="1" x14ac:dyDescent="0.2">
      <c r="G892" s="85"/>
      <c r="H892" s="85"/>
    </row>
    <row r="893" spans="7:8" ht="15.75" customHeight="1" x14ac:dyDescent="0.2">
      <c r="G893" s="85"/>
      <c r="H893" s="85"/>
    </row>
    <row r="894" spans="7:8" ht="15.75" customHeight="1" x14ac:dyDescent="0.2">
      <c r="G894" s="85"/>
      <c r="H894" s="85"/>
    </row>
    <row r="895" spans="7:8" ht="15.75" customHeight="1" x14ac:dyDescent="0.2">
      <c r="G895" s="85"/>
      <c r="H895" s="85"/>
    </row>
    <row r="896" spans="7:8" ht="15.75" customHeight="1" x14ac:dyDescent="0.2">
      <c r="G896" s="85"/>
      <c r="H896" s="85"/>
    </row>
    <row r="897" spans="7:8" ht="15.75" customHeight="1" x14ac:dyDescent="0.2">
      <c r="G897" s="85"/>
      <c r="H897" s="85"/>
    </row>
    <row r="898" spans="7:8" ht="15.75" customHeight="1" x14ac:dyDescent="0.2">
      <c r="G898" s="85"/>
      <c r="H898" s="85"/>
    </row>
    <row r="899" spans="7:8" ht="15.75" customHeight="1" x14ac:dyDescent="0.2">
      <c r="G899" s="85"/>
      <c r="H899" s="85"/>
    </row>
    <row r="900" spans="7:8" ht="15.75" customHeight="1" x14ac:dyDescent="0.2">
      <c r="G900" s="85"/>
      <c r="H900" s="85"/>
    </row>
    <row r="901" spans="7:8" ht="15.75" customHeight="1" x14ac:dyDescent="0.2">
      <c r="G901" s="85"/>
      <c r="H901" s="85"/>
    </row>
    <row r="902" spans="7:8" ht="15.75" customHeight="1" x14ac:dyDescent="0.2">
      <c r="G902" s="85"/>
      <c r="H902" s="85"/>
    </row>
    <row r="903" spans="7:8" ht="15.75" customHeight="1" x14ac:dyDescent="0.2">
      <c r="G903" s="85"/>
      <c r="H903" s="85"/>
    </row>
    <row r="904" spans="7:8" ht="15.75" customHeight="1" x14ac:dyDescent="0.2">
      <c r="G904" s="85"/>
      <c r="H904" s="85"/>
    </row>
    <row r="905" spans="7:8" ht="15.75" customHeight="1" x14ac:dyDescent="0.2">
      <c r="G905" s="85"/>
      <c r="H905" s="85"/>
    </row>
    <row r="906" spans="7:8" ht="15.75" customHeight="1" x14ac:dyDescent="0.2">
      <c r="G906" s="85"/>
      <c r="H906" s="85"/>
    </row>
    <row r="907" spans="7:8" ht="15.75" customHeight="1" x14ac:dyDescent="0.2">
      <c r="G907" s="85"/>
      <c r="H907" s="85"/>
    </row>
    <row r="908" spans="7:8" ht="15.75" customHeight="1" x14ac:dyDescent="0.2">
      <c r="G908" s="85"/>
      <c r="H908" s="85"/>
    </row>
    <row r="909" spans="7:8" ht="15.75" customHeight="1" x14ac:dyDescent="0.2">
      <c r="G909" s="85"/>
      <c r="H909" s="85"/>
    </row>
    <row r="910" spans="7:8" ht="15.75" customHeight="1" x14ac:dyDescent="0.2">
      <c r="G910" s="85"/>
      <c r="H910" s="85"/>
    </row>
    <row r="911" spans="7:8" ht="15.75" customHeight="1" x14ac:dyDescent="0.2">
      <c r="G911" s="85"/>
      <c r="H911" s="85"/>
    </row>
    <row r="912" spans="7:8" ht="15.75" customHeight="1" x14ac:dyDescent="0.2">
      <c r="G912" s="85"/>
      <c r="H912" s="85"/>
    </row>
    <row r="913" spans="7:8" ht="15.75" customHeight="1" x14ac:dyDescent="0.2">
      <c r="G913" s="85"/>
      <c r="H913" s="85"/>
    </row>
    <row r="914" spans="7:8" ht="15.75" customHeight="1" x14ac:dyDescent="0.2">
      <c r="G914" s="85"/>
      <c r="H914" s="85"/>
    </row>
    <row r="915" spans="7:8" ht="15.75" customHeight="1" x14ac:dyDescent="0.2">
      <c r="G915" s="85"/>
      <c r="H915" s="85"/>
    </row>
    <row r="916" spans="7:8" ht="15.75" customHeight="1" x14ac:dyDescent="0.2">
      <c r="G916" s="85"/>
      <c r="H916" s="85"/>
    </row>
    <row r="917" spans="7:8" ht="15.75" customHeight="1" x14ac:dyDescent="0.2">
      <c r="G917" s="85"/>
      <c r="H917" s="85"/>
    </row>
    <row r="918" spans="7:8" ht="15.75" customHeight="1" x14ac:dyDescent="0.2">
      <c r="G918" s="85"/>
      <c r="H918" s="85"/>
    </row>
    <row r="919" spans="7:8" ht="15.75" customHeight="1" x14ac:dyDescent="0.2">
      <c r="G919" s="85"/>
      <c r="H919" s="85"/>
    </row>
    <row r="920" spans="7:8" ht="15.75" customHeight="1" x14ac:dyDescent="0.2">
      <c r="G920" s="85"/>
      <c r="H920" s="85"/>
    </row>
    <row r="921" spans="7:8" ht="15.75" customHeight="1" x14ac:dyDescent="0.2">
      <c r="G921" s="85"/>
      <c r="H921" s="85"/>
    </row>
    <row r="922" spans="7:8" ht="15.75" customHeight="1" x14ac:dyDescent="0.2">
      <c r="G922" s="85"/>
      <c r="H922" s="85"/>
    </row>
    <row r="923" spans="7:8" ht="15.75" customHeight="1" x14ac:dyDescent="0.2">
      <c r="G923" s="85"/>
      <c r="H923" s="85"/>
    </row>
    <row r="924" spans="7:8" ht="15.75" customHeight="1" x14ac:dyDescent="0.2">
      <c r="G924" s="85"/>
      <c r="H924" s="85"/>
    </row>
    <row r="925" spans="7:8" ht="15.75" customHeight="1" x14ac:dyDescent="0.2">
      <c r="G925" s="85"/>
      <c r="H925" s="85"/>
    </row>
    <row r="926" spans="7:8" ht="15.75" customHeight="1" x14ac:dyDescent="0.2">
      <c r="G926" s="85"/>
      <c r="H926" s="85"/>
    </row>
    <row r="927" spans="7:8" ht="15.75" customHeight="1" x14ac:dyDescent="0.2">
      <c r="G927" s="85"/>
      <c r="H927" s="85"/>
    </row>
    <row r="928" spans="7:8" ht="15.75" customHeight="1" x14ac:dyDescent="0.2">
      <c r="G928" s="85"/>
      <c r="H928" s="85"/>
    </row>
    <row r="929" spans="7:8" ht="15.75" customHeight="1" x14ac:dyDescent="0.2">
      <c r="G929" s="85"/>
      <c r="H929" s="85"/>
    </row>
    <row r="930" spans="7:8" ht="15.75" customHeight="1" x14ac:dyDescent="0.2">
      <c r="G930" s="85"/>
      <c r="H930" s="85"/>
    </row>
    <row r="931" spans="7:8" ht="15.75" customHeight="1" x14ac:dyDescent="0.2">
      <c r="G931" s="85"/>
      <c r="H931" s="85"/>
    </row>
    <row r="932" spans="7:8" ht="15.75" customHeight="1" x14ac:dyDescent="0.2">
      <c r="G932" s="85"/>
      <c r="H932" s="85"/>
    </row>
    <row r="933" spans="7:8" ht="15.75" customHeight="1" x14ac:dyDescent="0.2">
      <c r="G933" s="85"/>
      <c r="H933" s="85"/>
    </row>
    <row r="934" spans="7:8" ht="15.75" customHeight="1" x14ac:dyDescent="0.2">
      <c r="G934" s="85"/>
      <c r="H934" s="85"/>
    </row>
    <row r="935" spans="7:8" ht="15.75" customHeight="1" x14ac:dyDescent="0.2">
      <c r="G935" s="85"/>
      <c r="H935" s="85"/>
    </row>
    <row r="936" spans="7:8" ht="15.75" customHeight="1" x14ac:dyDescent="0.2">
      <c r="G936" s="85"/>
      <c r="H936" s="85"/>
    </row>
    <row r="937" spans="7:8" ht="15.75" customHeight="1" x14ac:dyDescent="0.2">
      <c r="G937" s="85"/>
      <c r="H937" s="85"/>
    </row>
    <row r="938" spans="7:8" ht="15.75" customHeight="1" x14ac:dyDescent="0.2">
      <c r="G938" s="85"/>
      <c r="H938" s="85"/>
    </row>
    <row r="939" spans="7:8" ht="15.75" customHeight="1" x14ac:dyDescent="0.2">
      <c r="G939" s="85"/>
      <c r="H939" s="85"/>
    </row>
    <row r="940" spans="7:8" ht="15.75" customHeight="1" x14ac:dyDescent="0.2">
      <c r="G940" s="85"/>
      <c r="H940" s="85"/>
    </row>
    <row r="941" spans="7:8" ht="15.75" customHeight="1" x14ac:dyDescent="0.2">
      <c r="G941" s="85"/>
      <c r="H941" s="85"/>
    </row>
    <row r="942" spans="7:8" ht="15.75" customHeight="1" x14ac:dyDescent="0.2">
      <c r="G942" s="85"/>
      <c r="H942" s="85"/>
    </row>
    <row r="943" spans="7:8" ht="15.75" customHeight="1" x14ac:dyDescent="0.2">
      <c r="G943" s="85"/>
      <c r="H943" s="85"/>
    </row>
    <row r="944" spans="7:8" ht="15.75" customHeight="1" x14ac:dyDescent="0.2">
      <c r="G944" s="85"/>
      <c r="H944" s="85"/>
    </row>
    <row r="945" spans="7:8" ht="15.75" customHeight="1" x14ac:dyDescent="0.2">
      <c r="G945" s="85"/>
      <c r="H945" s="85"/>
    </row>
    <row r="946" spans="7:8" ht="15.75" customHeight="1" x14ac:dyDescent="0.2">
      <c r="G946" s="85"/>
      <c r="H946" s="85"/>
    </row>
    <row r="947" spans="7:8" ht="15.75" customHeight="1" x14ac:dyDescent="0.2">
      <c r="G947" s="85"/>
      <c r="H947" s="85"/>
    </row>
    <row r="948" spans="7:8" ht="15.75" customHeight="1" x14ac:dyDescent="0.2">
      <c r="G948" s="85"/>
      <c r="H948" s="85"/>
    </row>
    <row r="949" spans="7:8" ht="15.75" customHeight="1" x14ac:dyDescent="0.2">
      <c r="G949" s="85"/>
      <c r="H949" s="85"/>
    </row>
    <row r="950" spans="7:8" ht="15.75" customHeight="1" x14ac:dyDescent="0.2">
      <c r="G950" s="85"/>
      <c r="H950" s="85"/>
    </row>
    <row r="951" spans="7:8" ht="15.75" customHeight="1" x14ac:dyDescent="0.2">
      <c r="G951" s="85"/>
      <c r="H951" s="85"/>
    </row>
    <row r="952" spans="7:8" ht="15.75" customHeight="1" x14ac:dyDescent="0.2">
      <c r="G952" s="85"/>
      <c r="H952" s="85"/>
    </row>
    <row r="953" spans="7:8" ht="15.75" customHeight="1" x14ac:dyDescent="0.2">
      <c r="G953" s="85"/>
      <c r="H953" s="85"/>
    </row>
    <row r="954" spans="7:8" ht="15.75" customHeight="1" x14ac:dyDescent="0.2">
      <c r="G954" s="85"/>
      <c r="H954" s="85"/>
    </row>
    <row r="955" spans="7:8" ht="15.75" customHeight="1" x14ac:dyDescent="0.2">
      <c r="G955" s="85"/>
      <c r="H955" s="85"/>
    </row>
    <row r="956" spans="7:8" ht="15.75" customHeight="1" x14ac:dyDescent="0.2">
      <c r="G956" s="85"/>
      <c r="H956" s="85"/>
    </row>
    <row r="957" spans="7:8" ht="15.75" customHeight="1" x14ac:dyDescent="0.2">
      <c r="G957" s="85"/>
      <c r="H957" s="85"/>
    </row>
    <row r="958" spans="7:8" ht="15.75" customHeight="1" x14ac:dyDescent="0.2">
      <c r="G958" s="85"/>
      <c r="H958" s="85"/>
    </row>
    <row r="959" spans="7:8" ht="15.75" customHeight="1" x14ac:dyDescent="0.2">
      <c r="G959" s="85"/>
      <c r="H959" s="85"/>
    </row>
    <row r="960" spans="7:8" ht="15.75" customHeight="1" x14ac:dyDescent="0.2">
      <c r="G960" s="85"/>
      <c r="H960" s="85"/>
    </row>
    <row r="961" spans="7:8" ht="15.75" customHeight="1" x14ac:dyDescent="0.2">
      <c r="G961" s="85"/>
      <c r="H961" s="85"/>
    </row>
    <row r="962" spans="7:8" ht="15.75" customHeight="1" x14ac:dyDescent="0.2">
      <c r="G962" s="85"/>
      <c r="H962" s="85"/>
    </row>
    <row r="963" spans="7:8" ht="15.75" customHeight="1" x14ac:dyDescent="0.2">
      <c r="G963" s="85"/>
      <c r="H963" s="85"/>
    </row>
    <row r="964" spans="7:8" ht="15.75" customHeight="1" x14ac:dyDescent="0.2">
      <c r="G964" s="85"/>
      <c r="H964" s="85"/>
    </row>
    <row r="965" spans="7:8" ht="15.75" customHeight="1" x14ac:dyDescent="0.2">
      <c r="G965" s="85"/>
      <c r="H965" s="85"/>
    </row>
    <row r="966" spans="7:8" ht="15.75" customHeight="1" x14ac:dyDescent="0.2">
      <c r="G966" s="85"/>
      <c r="H966" s="85"/>
    </row>
    <row r="967" spans="7:8" ht="15.75" customHeight="1" x14ac:dyDescent="0.2">
      <c r="G967" s="85"/>
      <c r="H967" s="85"/>
    </row>
    <row r="968" spans="7:8" ht="15.75" customHeight="1" x14ac:dyDescent="0.2">
      <c r="G968" s="85"/>
      <c r="H968" s="85"/>
    </row>
    <row r="969" spans="7:8" ht="15.75" customHeight="1" x14ac:dyDescent="0.2">
      <c r="G969" s="85"/>
      <c r="H969" s="85"/>
    </row>
    <row r="970" spans="7:8" ht="15.75" customHeight="1" x14ac:dyDescent="0.2">
      <c r="G970" s="85"/>
      <c r="H970" s="85"/>
    </row>
    <row r="971" spans="7:8" ht="15.75" customHeight="1" x14ac:dyDescent="0.2">
      <c r="G971" s="85"/>
      <c r="H971" s="85"/>
    </row>
    <row r="972" spans="7:8" ht="15.75" customHeight="1" x14ac:dyDescent="0.2">
      <c r="G972" s="85"/>
      <c r="H972" s="85"/>
    </row>
    <row r="973" spans="7:8" ht="15.75" customHeight="1" x14ac:dyDescent="0.2">
      <c r="G973" s="85"/>
      <c r="H973" s="85"/>
    </row>
    <row r="974" spans="7:8" ht="15.75" customHeight="1" x14ac:dyDescent="0.2">
      <c r="G974" s="85"/>
      <c r="H974" s="85"/>
    </row>
    <row r="975" spans="7:8" ht="15.75" customHeight="1" x14ac:dyDescent="0.2">
      <c r="G975" s="85"/>
      <c r="H975" s="85"/>
    </row>
    <row r="976" spans="7:8" ht="15.75" customHeight="1" x14ac:dyDescent="0.2">
      <c r="G976" s="85"/>
      <c r="H976" s="85"/>
    </row>
    <row r="977" spans="7:8" ht="15.75" customHeight="1" x14ac:dyDescent="0.2">
      <c r="G977" s="85"/>
      <c r="H977" s="85"/>
    </row>
    <row r="978" spans="7:8" ht="15.75" customHeight="1" x14ac:dyDescent="0.2">
      <c r="G978" s="85"/>
      <c r="H978" s="85"/>
    </row>
    <row r="979" spans="7:8" ht="15.75" customHeight="1" x14ac:dyDescent="0.2">
      <c r="G979" s="85"/>
      <c r="H979" s="85"/>
    </row>
    <row r="980" spans="7:8" ht="15.75" customHeight="1" x14ac:dyDescent="0.2">
      <c r="G980" s="85"/>
      <c r="H980" s="85"/>
    </row>
    <row r="981" spans="7:8" ht="15.75" customHeight="1" x14ac:dyDescent="0.2">
      <c r="G981" s="85"/>
      <c r="H981" s="85"/>
    </row>
    <row r="982" spans="7:8" ht="15.75" customHeight="1" x14ac:dyDescent="0.2">
      <c r="G982" s="85"/>
      <c r="H982" s="85"/>
    </row>
    <row r="983" spans="7:8" ht="15.75" customHeight="1" x14ac:dyDescent="0.2">
      <c r="G983" s="85"/>
      <c r="H983" s="85"/>
    </row>
    <row r="984" spans="7:8" ht="15.75" customHeight="1" x14ac:dyDescent="0.2">
      <c r="G984" s="85"/>
      <c r="H984" s="85"/>
    </row>
    <row r="985" spans="7:8" ht="15.75" customHeight="1" x14ac:dyDescent="0.2">
      <c r="G985" s="85"/>
      <c r="H985" s="85"/>
    </row>
    <row r="986" spans="7:8" ht="15.75" customHeight="1" x14ac:dyDescent="0.2">
      <c r="G986" s="85"/>
      <c r="H986" s="85"/>
    </row>
    <row r="987" spans="7:8" ht="15.75" customHeight="1" x14ac:dyDescent="0.2">
      <c r="G987" s="85"/>
      <c r="H987" s="85"/>
    </row>
    <row r="988" spans="7:8" ht="15.75" customHeight="1" x14ac:dyDescent="0.2">
      <c r="G988" s="85"/>
      <c r="H988" s="85"/>
    </row>
    <row r="989" spans="7:8" ht="15.75" customHeight="1" x14ac:dyDescent="0.2">
      <c r="G989" s="85"/>
      <c r="H989" s="85"/>
    </row>
    <row r="990" spans="7:8" ht="15.75" customHeight="1" x14ac:dyDescent="0.2">
      <c r="G990" s="85"/>
      <c r="H990" s="85"/>
    </row>
    <row r="991" spans="7:8" ht="15.75" customHeight="1" x14ac:dyDescent="0.2">
      <c r="G991" s="85"/>
      <c r="H991" s="85"/>
    </row>
    <row r="992" spans="7:8" ht="15.75" customHeight="1" x14ac:dyDescent="0.2">
      <c r="G992" s="85"/>
      <c r="H992" s="85"/>
    </row>
    <row r="993" spans="7:8" ht="15.75" customHeight="1" x14ac:dyDescent="0.2">
      <c r="G993" s="85"/>
      <c r="H993" s="85"/>
    </row>
    <row r="994" spans="7:8" ht="15.75" customHeight="1" x14ac:dyDescent="0.2">
      <c r="G994" s="85"/>
      <c r="H994" s="85"/>
    </row>
    <row r="995" spans="7:8" ht="15.75" customHeight="1" x14ac:dyDescent="0.2">
      <c r="G995" s="85"/>
      <c r="H995" s="85"/>
    </row>
    <row r="996" spans="7:8" ht="15.75" customHeight="1" x14ac:dyDescent="0.2">
      <c r="G996" s="85"/>
      <c r="H996" s="85"/>
    </row>
    <row r="997" spans="7:8" ht="15.75" customHeight="1" x14ac:dyDescent="0.2">
      <c r="G997" s="85"/>
      <c r="H997" s="85"/>
    </row>
    <row r="998" spans="7:8" ht="15.75" customHeight="1" x14ac:dyDescent="0.2">
      <c r="G998" s="85"/>
      <c r="H998" s="85"/>
    </row>
    <row r="999" spans="7:8" ht="15.75" customHeight="1" x14ac:dyDescent="0.2">
      <c r="G999" s="85"/>
      <c r="H999" s="85"/>
    </row>
    <row r="1000" spans="7:8" ht="15.75" customHeight="1" x14ac:dyDescent="0.2">
      <c r="G1000" s="85"/>
      <c r="H1000" s="85"/>
    </row>
  </sheetData>
  <mergeCells count="11">
    <mergeCell ref="G6:H6"/>
    <mergeCell ref="B7:C7"/>
    <mergeCell ref="A8:A13"/>
    <mergeCell ref="A14:A16"/>
    <mergeCell ref="A17:A19"/>
    <mergeCell ref="A1:F1"/>
    <mergeCell ref="A2:F2"/>
    <mergeCell ref="A3:F3"/>
    <mergeCell ref="A4:F4"/>
    <mergeCell ref="A5:F5"/>
    <mergeCell ref="A6:F6"/>
  </mergeCells>
  <pageMargins left="0" right="0" top="0" bottom="0" header="0" footer="0"/>
  <pageSetup scale="75"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2.625" defaultRowHeight="15" customHeight="1" x14ac:dyDescent="0.2"/>
  <cols>
    <col min="1" max="1" width="33.875" customWidth="1"/>
    <col min="2" max="2" width="7" customWidth="1"/>
    <col min="3" max="5" width="28.625" customWidth="1"/>
    <col min="6" max="6" width="19.875" customWidth="1"/>
    <col min="7" max="7" width="47.375" customWidth="1"/>
    <col min="8" max="8" width="28" customWidth="1"/>
  </cols>
  <sheetData>
    <row r="1" spans="1:8" ht="14.25" x14ac:dyDescent="0.2">
      <c r="A1" s="283" t="s">
        <v>0</v>
      </c>
      <c r="B1" s="225"/>
      <c r="C1" s="225"/>
      <c r="D1" s="225"/>
      <c r="E1" s="225"/>
      <c r="F1" s="225"/>
    </row>
    <row r="2" spans="1:8" x14ac:dyDescent="0.2">
      <c r="A2" s="224" t="s">
        <v>39</v>
      </c>
      <c r="B2" s="225"/>
      <c r="C2" s="225"/>
      <c r="D2" s="225"/>
      <c r="E2" s="225"/>
      <c r="F2" s="225"/>
    </row>
    <row r="3" spans="1:8" x14ac:dyDescent="0.2">
      <c r="A3" s="224" t="s">
        <v>2</v>
      </c>
      <c r="B3" s="225"/>
      <c r="C3" s="225"/>
      <c r="D3" s="225"/>
      <c r="E3" s="225"/>
      <c r="F3" s="225"/>
    </row>
    <row r="4" spans="1:8" x14ac:dyDescent="0.2">
      <c r="A4" s="224" t="s">
        <v>3</v>
      </c>
      <c r="B4" s="225"/>
      <c r="C4" s="225"/>
      <c r="D4" s="225"/>
      <c r="E4" s="225"/>
      <c r="F4" s="225"/>
    </row>
    <row r="5" spans="1:8" x14ac:dyDescent="0.2">
      <c r="A5" s="284"/>
      <c r="B5" s="255"/>
      <c r="C5" s="255"/>
      <c r="D5" s="255"/>
      <c r="E5" s="255"/>
      <c r="F5" s="256"/>
    </row>
    <row r="6" spans="1:8" x14ac:dyDescent="0.25">
      <c r="A6" s="279" t="s">
        <v>228</v>
      </c>
      <c r="B6" s="244"/>
      <c r="C6" s="244"/>
      <c r="D6" s="244"/>
      <c r="E6" s="244"/>
      <c r="F6" s="245"/>
      <c r="G6" s="246" t="s">
        <v>52</v>
      </c>
      <c r="H6" s="247"/>
    </row>
    <row r="7" spans="1:8" x14ac:dyDescent="0.25">
      <c r="A7" s="119" t="s">
        <v>53</v>
      </c>
      <c r="B7" s="281" t="s">
        <v>156</v>
      </c>
      <c r="C7" s="249"/>
      <c r="D7" s="40" t="s">
        <v>55</v>
      </c>
      <c r="E7" s="40" t="s">
        <v>56</v>
      </c>
      <c r="F7" s="42" t="s">
        <v>57</v>
      </c>
      <c r="G7" s="120" t="s">
        <v>58</v>
      </c>
      <c r="H7" s="44" t="s">
        <v>59</v>
      </c>
    </row>
    <row r="8" spans="1:8" ht="51" x14ac:dyDescent="0.2">
      <c r="A8" s="282" t="s">
        <v>229</v>
      </c>
      <c r="B8" s="40" t="s">
        <v>61</v>
      </c>
      <c r="C8" s="121" t="s">
        <v>230</v>
      </c>
      <c r="D8" s="100" t="s">
        <v>231</v>
      </c>
      <c r="E8" s="97" t="s">
        <v>204</v>
      </c>
      <c r="F8" s="94">
        <v>43861</v>
      </c>
      <c r="G8" s="102" t="s">
        <v>232</v>
      </c>
      <c r="H8" s="122" t="s">
        <v>162</v>
      </c>
    </row>
    <row r="9" spans="1:8" ht="53.25" customHeight="1" x14ac:dyDescent="0.2">
      <c r="A9" s="251"/>
      <c r="B9" s="40" t="s">
        <v>163</v>
      </c>
      <c r="C9" s="46" t="s">
        <v>233</v>
      </c>
      <c r="D9" s="53" t="s">
        <v>234</v>
      </c>
      <c r="E9" s="97" t="s">
        <v>204</v>
      </c>
      <c r="F9" s="94">
        <v>43889</v>
      </c>
      <c r="G9" s="102" t="s">
        <v>232</v>
      </c>
      <c r="H9" s="122" t="s">
        <v>162</v>
      </c>
    </row>
    <row r="10" spans="1:8" ht="51" x14ac:dyDescent="0.2">
      <c r="A10" s="123" t="s">
        <v>235</v>
      </c>
      <c r="B10" s="40" t="s">
        <v>69</v>
      </c>
      <c r="C10" s="73" t="s">
        <v>236</v>
      </c>
      <c r="D10" s="124" t="s">
        <v>237</v>
      </c>
      <c r="E10" s="97" t="s">
        <v>204</v>
      </c>
      <c r="F10" s="103">
        <v>44165</v>
      </c>
      <c r="G10" s="102" t="s">
        <v>238</v>
      </c>
      <c r="H10" s="108" t="s">
        <v>239</v>
      </c>
    </row>
    <row r="11" spans="1:8" ht="81.75" customHeight="1" x14ac:dyDescent="0.2">
      <c r="A11" s="123" t="s">
        <v>240</v>
      </c>
      <c r="B11" s="40" t="s">
        <v>77</v>
      </c>
      <c r="C11" s="73" t="s">
        <v>241</v>
      </c>
      <c r="D11" s="53" t="s">
        <v>242</v>
      </c>
      <c r="E11" s="97" t="s">
        <v>204</v>
      </c>
      <c r="F11" s="125" t="s">
        <v>243</v>
      </c>
      <c r="G11" s="102" t="s">
        <v>244</v>
      </c>
      <c r="H11" s="76" t="s">
        <v>245</v>
      </c>
    </row>
    <row r="12" spans="1:8" ht="78" customHeight="1" x14ac:dyDescent="0.2">
      <c r="A12" s="123" t="s">
        <v>246</v>
      </c>
      <c r="B12" s="40" t="s">
        <v>90</v>
      </c>
      <c r="C12" s="73" t="s">
        <v>247</v>
      </c>
      <c r="D12" s="124" t="s">
        <v>248</v>
      </c>
      <c r="E12" s="97" t="s">
        <v>204</v>
      </c>
      <c r="F12" s="126" t="s">
        <v>249</v>
      </c>
      <c r="G12" s="127" t="s">
        <v>250</v>
      </c>
      <c r="H12" s="128" t="s">
        <v>251</v>
      </c>
    </row>
    <row r="13" spans="1:8" ht="38.25" customHeight="1" x14ac:dyDescent="0.2">
      <c r="A13" s="282" t="s">
        <v>252</v>
      </c>
      <c r="B13" s="40" t="s">
        <v>253</v>
      </c>
      <c r="C13" s="73" t="s">
        <v>254</v>
      </c>
      <c r="D13" s="124" t="s">
        <v>255</v>
      </c>
      <c r="E13" s="97" t="s">
        <v>204</v>
      </c>
      <c r="F13" s="98" t="s">
        <v>256</v>
      </c>
      <c r="G13" s="102" t="s">
        <v>257</v>
      </c>
      <c r="H13" s="122" t="s">
        <v>258</v>
      </c>
    </row>
    <row r="14" spans="1:8" ht="38.25" x14ac:dyDescent="0.2">
      <c r="A14" s="270"/>
      <c r="B14" s="62" t="s">
        <v>259</v>
      </c>
      <c r="C14" s="129" t="s">
        <v>260</v>
      </c>
      <c r="D14" s="130" t="s">
        <v>261</v>
      </c>
      <c r="E14" s="131" t="s">
        <v>204</v>
      </c>
      <c r="F14" s="132">
        <v>44165</v>
      </c>
      <c r="G14" s="133" t="s">
        <v>262</v>
      </c>
      <c r="H14" s="134" t="s">
        <v>263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G6:H6"/>
    <mergeCell ref="B7:C7"/>
    <mergeCell ref="A8:A9"/>
    <mergeCell ref="A13:A14"/>
    <mergeCell ref="A1:F1"/>
    <mergeCell ref="A2:F2"/>
    <mergeCell ref="A3:F3"/>
    <mergeCell ref="A4:F4"/>
    <mergeCell ref="A5:F5"/>
    <mergeCell ref="A6:F6"/>
  </mergeCells>
  <pageMargins left="0" right="0" top="0" bottom="0" header="0" footer="0"/>
  <pageSetup scale="75"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2.625" defaultRowHeight="15" customHeight="1" x14ac:dyDescent="0.2"/>
  <cols>
    <col min="1" max="2" width="29.5" customWidth="1"/>
    <col min="3" max="3" width="27.75" customWidth="1"/>
    <col min="4" max="4" width="23.375" customWidth="1"/>
    <col min="5" max="5" width="18.625" customWidth="1"/>
    <col min="6" max="6" width="24" customWidth="1"/>
    <col min="7" max="7" width="9.375" customWidth="1"/>
    <col min="8" max="8" width="56.875" customWidth="1"/>
    <col min="9" max="9" width="65.75" customWidth="1"/>
  </cols>
  <sheetData>
    <row r="1" spans="1:9" ht="14.25" x14ac:dyDescent="0.2">
      <c r="A1" s="283" t="s">
        <v>0</v>
      </c>
      <c r="B1" s="225"/>
      <c r="C1" s="225"/>
      <c r="D1" s="225"/>
      <c r="E1" s="225"/>
      <c r="F1" s="225"/>
      <c r="G1" s="225"/>
    </row>
    <row r="2" spans="1:9" x14ac:dyDescent="0.2">
      <c r="A2" s="253" t="s">
        <v>39</v>
      </c>
      <c r="B2" s="225"/>
      <c r="C2" s="225"/>
      <c r="D2" s="225"/>
      <c r="E2" s="225"/>
      <c r="F2" s="225"/>
      <c r="G2" s="225"/>
    </row>
    <row r="3" spans="1:9" x14ac:dyDescent="0.2">
      <c r="A3" s="253" t="s">
        <v>2</v>
      </c>
      <c r="B3" s="225"/>
      <c r="C3" s="225"/>
      <c r="D3" s="225"/>
      <c r="E3" s="225"/>
      <c r="F3" s="225"/>
      <c r="G3" s="225"/>
    </row>
    <row r="4" spans="1:9" x14ac:dyDescent="0.2">
      <c r="A4" s="253" t="s">
        <v>3</v>
      </c>
      <c r="B4" s="225"/>
      <c r="C4" s="225"/>
      <c r="D4" s="225"/>
      <c r="E4" s="225"/>
      <c r="F4" s="225"/>
      <c r="G4" s="225"/>
    </row>
    <row r="5" spans="1:9" x14ac:dyDescent="0.2">
      <c r="A5" s="253"/>
      <c r="B5" s="225"/>
      <c r="C5" s="225"/>
      <c r="D5" s="225"/>
      <c r="E5" s="225"/>
      <c r="F5" s="225"/>
      <c r="G5" s="225"/>
    </row>
    <row r="6" spans="1:9" x14ac:dyDescent="0.25">
      <c r="A6" s="285" t="s">
        <v>264</v>
      </c>
      <c r="B6" s="244"/>
      <c r="C6" s="244"/>
      <c r="D6" s="244"/>
      <c r="E6" s="244"/>
      <c r="F6" s="244"/>
      <c r="G6" s="245"/>
      <c r="H6" s="246" t="s">
        <v>52</v>
      </c>
      <c r="I6" s="247"/>
    </row>
    <row r="7" spans="1:9" ht="25.5" x14ac:dyDescent="0.25">
      <c r="A7" s="135" t="s">
        <v>265</v>
      </c>
      <c r="B7" s="114" t="s">
        <v>156</v>
      </c>
      <c r="C7" s="114" t="s">
        <v>266</v>
      </c>
      <c r="D7" s="114" t="s">
        <v>267</v>
      </c>
      <c r="E7" s="114" t="s">
        <v>268</v>
      </c>
      <c r="F7" s="114" t="s">
        <v>118</v>
      </c>
      <c r="G7" s="136" t="s">
        <v>57</v>
      </c>
      <c r="H7" s="137" t="s">
        <v>58</v>
      </c>
      <c r="I7" s="138" t="s">
        <v>59</v>
      </c>
    </row>
    <row r="8" spans="1:9" ht="51" x14ac:dyDescent="0.2">
      <c r="A8" s="139" t="s">
        <v>269</v>
      </c>
      <c r="B8" s="121" t="s">
        <v>270</v>
      </c>
      <c r="C8" s="97" t="s">
        <v>271</v>
      </c>
      <c r="D8" s="100" t="s">
        <v>272</v>
      </c>
      <c r="E8" s="97" t="s">
        <v>273</v>
      </c>
      <c r="F8" s="97" t="s">
        <v>204</v>
      </c>
      <c r="G8" s="94">
        <v>43861</v>
      </c>
      <c r="H8" s="140" t="s">
        <v>232</v>
      </c>
      <c r="I8" s="141" t="s">
        <v>162</v>
      </c>
    </row>
    <row r="9" spans="1:9" ht="51" x14ac:dyDescent="0.2">
      <c r="A9" s="142" t="s">
        <v>274</v>
      </c>
      <c r="B9" s="46" t="s">
        <v>275</v>
      </c>
      <c r="C9" s="52" t="s">
        <v>276</v>
      </c>
      <c r="D9" s="53" t="s">
        <v>277</v>
      </c>
      <c r="E9" s="52" t="s">
        <v>278</v>
      </c>
      <c r="F9" s="52" t="s">
        <v>204</v>
      </c>
      <c r="G9" s="98">
        <v>43889</v>
      </c>
      <c r="H9" s="102" t="s">
        <v>232</v>
      </c>
      <c r="I9" s="122" t="s">
        <v>162</v>
      </c>
    </row>
    <row r="10" spans="1:9" ht="258" customHeight="1" x14ac:dyDescent="0.2">
      <c r="A10" s="286" t="s">
        <v>279</v>
      </c>
      <c r="B10" s="46" t="s">
        <v>280</v>
      </c>
      <c r="C10" s="52" t="s">
        <v>281</v>
      </c>
      <c r="D10" s="53" t="s">
        <v>282</v>
      </c>
      <c r="E10" s="52" t="s">
        <v>283</v>
      </c>
      <c r="F10" s="52" t="s">
        <v>284</v>
      </c>
      <c r="G10" s="98">
        <v>44165</v>
      </c>
      <c r="H10" s="102" t="s">
        <v>285</v>
      </c>
      <c r="I10" s="76" t="s">
        <v>286</v>
      </c>
    </row>
    <row r="11" spans="1:9" ht="97.5" customHeight="1" x14ac:dyDescent="0.2">
      <c r="A11" s="251"/>
      <c r="B11" s="52" t="s">
        <v>287</v>
      </c>
      <c r="C11" s="52" t="s">
        <v>288</v>
      </c>
      <c r="D11" s="53" t="s">
        <v>289</v>
      </c>
      <c r="E11" s="52" t="s">
        <v>290</v>
      </c>
      <c r="F11" s="52" t="s">
        <v>291</v>
      </c>
      <c r="G11" s="98">
        <v>44165</v>
      </c>
      <c r="H11" s="102" t="s">
        <v>292</v>
      </c>
      <c r="I11" s="76" t="s">
        <v>293</v>
      </c>
    </row>
    <row r="12" spans="1:9" ht="99.75" customHeight="1" x14ac:dyDescent="0.2">
      <c r="A12" s="142" t="s">
        <v>294</v>
      </c>
      <c r="B12" s="46" t="s">
        <v>295</v>
      </c>
      <c r="C12" s="52" t="s">
        <v>296</v>
      </c>
      <c r="D12" s="53" t="s">
        <v>297</v>
      </c>
      <c r="E12" s="52" t="s">
        <v>298</v>
      </c>
      <c r="F12" s="52" t="s">
        <v>204</v>
      </c>
      <c r="G12" s="98">
        <v>44165</v>
      </c>
      <c r="H12" s="143" t="s">
        <v>299</v>
      </c>
      <c r="I12" s="122" t="s">
        <v>300</v>
      </c>
    </row>
    <row r="13" spans="1:9" ht="69" customHeight="1" x14ac:dyDescent="0.2">
      <c r="A13" s="144" t="s">
        <v>301</v>
      </c>
      <c r="B13" s="63" t="s">
        <v>302</v>
      </c>
      <c r="C13" s="82" t="s">
        <v>303</v>
      </c>
      <c r="D13" s="115" t="s">
        <v>304</v>
      </c>
      <c r="E13" s="82" t="s">
        <v>305</v>
      </c>
      <c r="F13" s="82" t="s">
        <v>204</v>
      </c>
      <c r="G13" s="116">
        <v>44165</v>
      </c>
      <c r="H13" s="145" t="s">
        <v>306</v>
      </c>
      <c r="I13" s="146" t="s">
        <v>307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6:G6"/>
    <mergeCell ref="H6:I6"/>
    <mergeCell ref="A10:A11"/>
    <mergeCell ref="A1:G1"/>
    <mergeCell ref="A2:G2"/>
    <mergeCell ref="A3:G3"/>
    <mergeCell ref="A4:G4"/>
    <mergeCell ref="A5:G5"/>
  </mergeCells>
  <pageMargins left="0" right="0" top="0" bottom="0" header="0" footer="0"/>
  <pageSetup scale="75" orientation="landscape"/>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00"/>
  <sheetViews>
    <sheetView workbookViewId="0"/>
  </sheetViews>
  <sheetFormatPr baseColWidth="10" defaultColWidth="12.625" defaultRowHeight="15" customHeight="1" x14ac:dyDescent="0.2"/>
  <cols>
    <col min="1" max="1" width="29.625" customWidth="1"/>
    <col min="2" max="2" width="5.375" customWidth="1"/>
    <col min="3" max="3" width="24" customWidth="1"/>
    <col min="4" max="4" width="17" customWidth="1"/>
    <col min="5" max="5" width="15.75" customWidth="1"/>
    <col min="6" max="6" width="24.5" customWidth="1"/>
    <col min="7" max="7" width="16.375" customWidth="1"/>
    <col min="8" max="8" width="113.625" customWidth="1"/>
    <col min="9" max="9" width="47.5" customWidth="1"/>
  </cols>
  <sheetData>
    <row r="1" spans="1:9" ht="14.25" x14ac:dyDescent="0.2">
      <c r="A1" s="283" t="s">
        <v>0</v>
      </c>
      <c r="B1" s="225"/>
      <c r="C1" s="225"/>
      <c r="D1" s="225"/>
      <c r="E1" s="225"/>
      <c r="F1" s="225"/>
      <c r="G1" s="225"/>
    </row>
    <row r="2" spans="1:9" x14ac:dyDescent="0.2">
      <c r="A2" s="224" t="s">
        <v>39</v>
      </c>
      <c r="B2" s="225"/>
      <c r="C2" s="225"/>
      <c r="D2" s="225"/>
      <c r="E2" s="225"/>
      <c r="F2" s="225"/>
      <c r="G2" s="225"/>
      <c r="H2" s="86"/>
    </row>
    <row r="3" spans="1:9" x14ac:dyDescent="0.2">
      <c r="A3" s="224" t="s">
        <v>2</v>
      </c>
      <c r="B3" s="225"/>
      <c r="C3" s="225"/>
      <c r="D3" s="225"/>
      <c r="E3" s="225"/>
      <c r="F3" s="225"/>
      <c r="G3" s="225"/>
      <c r="H3" s="86"/>
    </row>
    <row r="4" spans="1:9" ht="14.25" x14ac:dyDescent="0.2">
      <c r="A4" s="278" t="s">
        <v>3</v>
      </c>
      <c r="B4" s="225"/>
      <c r="C4" s="225"/>
      <c r="D4" s="225"/>
      <c r="E4" s="225"/>
      <c r="F4" s="225"/>
      <c r="G4" s="225"/>
      <c r="H4" s="86"/>
    </row>
    <row r="5" spans="1:9" ht="14.25" x14ac:dyDescent="0.2">
      <c r="A5" s="278"/>
      <c r="B5" s="225"/>
      <c r="C5" s="225"/>
      <c r="D5" s="225"/>
      <c r="E5" s="225"/>
      <c r="F5" s="225"/>
      <c r="G5" s="225"/>
      <c r="H5" s="86"/>
    </row>
    <row r="6" spans="1:9" ht="24.75" customHeight="1" x14ac:dyDescent="0.25">
      <c r="A6" s="289" t="s">
        <v>308</v>
      </c>
      <c r="B6" s="241"/>
      <c r="C6" s="241"/>
      <c r="D6" s="241"/>
      <c r="E6" s="241"/>
      <c r="F6" s="241"/>
      <c r="G6" s="290"/>
      <c r="H6" s="246" t="s">
        <v>52</v>
      </c>
      <c r="I6" s="247"/>
    </row>
    <row r="7" spans="1:9" ht="31.5" customHeight="1" x14ac:dyDescent="0.25">
      <c r="A7" s="147" t="s">
        <v>53</v>
      </c>
      <c r="B7" s="287" t="s">
        <v>54</v>
      </c>
      <c r="C7" s="288"/>
      <c r="D7" s="148" t="s">
        <v>55</v>
      </c>
      <c r="E7" s="148" t="s">
        <v>309</v>
      </c>
      <c r="F7" s="148" t="s">
        <v>56</v>
      </c>
      <c r="G7" s="149" t="s">
        <v>57</v>
      </c>
      <c r="H7" s="120" t="s">
        <v>58</v>
      </c>
      <c r="I7" s="44" t="s">
        <v>59</v>
      </c>
    </row>
    <row r="8" spans="1:9" ht="81" customHeight="1" x14ac:dyDescent="0.2">
      <c r="A8" s="123" t="s">
        <v>310</v>
      </c>
      <c r="B8" s="52" t="s">
        <v>61</v>
      </c>
      <c r="C8" s="52" t="s">
        <v>311</v>
      </c>
      <c r="D8" s="53" t="s">
        <v>312</v>
      </c>
      <c r="E8" s="52" t="s">
        <v>313</v>
      </c>
      <c r="F8" s="52" t="s">
        <v>314</v>
      </c>
      <c r="G8" s="126" t="s">
        <v>315</v>
      </c>
      <c r="H8" s="102" t="s">
        <v>176</v>
      </c>
      <c r="I8" s="150" t="s">
        <v>316</v>
      </c>
    </row>
    <row r="9" spans="1:9" ht="81.75" customHeight="1" x14ac:dyDescent="0.2">
      <c r="A9" s="123" t="s">
        <v>317</v>
      </c>
      <c r="B9" s="52" t="s">
        <v>69</v>
      </c>
      <c r="C9" s="52" t="s">
        <v>247</v>
      </c>
      <c r="D9" s="53" t="s">
        <v>318</v>
      </c>
      <c r="E9" s="52" t="s">
        <v>319</v>
      </c>
      <c r="F9" s="52" t="s">
        <v>320</v>
      </c>
      <c r="G9" s="126" t="s">
        <v>249</v>
      </c>
      <c r="H9" s="127" t="s">
        <v>250</v>
      </c>
      <c r="I9" s="108" t="s">
        <v>251</v>
      </c>
    </row>
    <row r="10" spans="1:9" ht="408.75" customHeight="1" x14ac:dyDescent="0.2">
      <c r="A10" s="282" t="s">
        <v>321</v>
      </c>
      <c r="B10" s="46" t="s">
        <v>77</v>
      </c>
      <c r="C10" s="52" t="s">
        <v>322</v>
      </c>
      <c r="D10" s="53" t="s">
        <v>323</v>
      </c>
      <c r="E10" s="52" t="s">
        <v>324</v>
      </c>
      <c r="F10" s="46" t="s">
        <v>325</v>
      </c>
      <c r="G10" s="98">
        <v>44012</v>
      </c>
      <c r="H10" s="102" t="s">
        <v>326</v>
      </c>
      <c r="I10" s="150" t="s">
        <v>327</v>
      </c>
    </row>
    <row r="11" spans="1:9" ht="96" customHeight="1" x14ac:dyDescent="0.2">
      <c r="A11" s="251"/>
      <c r="B11" s="53" t="s">
        <v>83</v>
      </c>
      <c r="C11" s="52" t="s">
        <v>328</v>
      </c>
      <c r="D11" s="53" t="s">
        <v>329</v>
      </c>
      <c r="E11" s="53" t="s">
        <v>330</v>
      </c>
      <c r="F11" s="46" t="s">
        <v>331</v>
      </c>
      <c r="G11" s="98">
        <v>44073</v>
      </c>
      <c r="H11" s="109" t="s">
        <v>332</v>
      </c>
      <c r="I11" s="150" t="s">
        <v>333</v>
      </c>
    </row>
    <row r="12" spans="1:9" ht="124.5" customHeight="1" x14ac:dyDescent="0.2">
      <c r="A12" s="151" t="s">
        <v>334</v>
      </c>
      <c r="B12" s="152" t="s">
        <v>90</v>
      </c>
      <c r="C12" s="153" t="s">
        <v>335</v>
      </c>
      <c r="D12" s="152" t="s">
        <v>336</v>
      </c>
      <c r="E12" s="152" t="s">
        <v>337</v>
      </c>
      <c r="F12" s="153" t="s">
        <v>338</v>
      </c>
      <c r="G12" s="154">
        <v>44012</v>
      </c>
      <c r="H12" s="109" t="s">
        <v>339</v>
      </c>
      <c r="I12" s="150" t="s">
        <v>340</v>
      </c>
    </row>
    <row r="13" spans="1:9" ht="90.75" customHeight="1" x14ac:dyDescent="0.2">
      <c r="A13" s="113" t="s">
        <v>341</v>
      </c>
      <c r="B13" s="63" t="s">
        <v>253</v>
      </c>
      <c r="C13" s="129" t="s">
        <v>342</v>
      </c>
      <c r="D13" s="130" t="s">
        <v>343</v>
      </c>
      <c r="E13" s="82" t="s">
        <v>344</v>
      </c>
      <c r="F13" s="82" t="s">
        <v>345</v>
      </c>
      <c r="G13" s="155" t="s">
        <v>249</v>
      </c>
      <c r="H13" s="133" t="s">
        <v>346</v>
      </c>
      <c r="I13" s="134" t="s">
        <v>347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H6:I6"/>
    <mergeCell ref="B7:C7"/>
    <mergeCell ref="A10:A11"/>
    <mergeCell ref="A1:G1"/>
    <mergeCell ref="A2:G2"/>
    <mergeCell ref="A3:G3"/>
    <mergeCell ref="A4:G4"/>
    <mergeCell ref="A5:G5"/>
    <mergeCell ref="A6:G6"/>
  </mergeCells>
  <pageMargins left="0" right="0" top="0" bottom="0" header="0" footer="0"/>
  <pageSetup scale="75"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Control Cambios</vt:lpstr>
      <vt:lpstr>Objetivos</vt:lpstr>
      <vt:lpstr>1. Gestión Riesgo de Corrupción</vt:lpstr>
      <vt:lpstr>2. Racionalización de Trámites</vt:lpstr>
      <vt:lpstr>3. Rendición de Cuentas</vt:lpstr>
      <vt:lpstr>4. Servicio al ciudadano</vt:lpstr>
      <vt:lpstr>5. Estrategia Participación</vt:lpstr>
      <vt:lpstr> 6. Transparencia y Acceso Info</vt:lpstr>
      <vt:lpstr>7. Iniciativas Adicionales</vt:lpstr>
      <vt:lpstr>8. Mapa de Riesgos </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Usuario de Windows</cp:lastModifiedBy>
  <dcterms:created xsi:type="dcterms:W3CDTF">2020-07-31T13:56:24Z</dcterms:created>
  <dcterms:modified xsi:type="dcterms:W3CDTF">2021-03-02T16:54:27Z</dcterms:modified>
</cp:coreProperties>
</file>