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27"/>
  <workbookPr/>
  <mc:AlternateContent xmlns:mc="http://schemas.openxmlformats.org/markup-compatibility/2006">
    <mc:Choice Requires="x15">
      <x15ac:absPath xmlns:x15ac="http://schemas.microsoft.com/office/spreadsheetml/2010/11/ac" url="https://ideamcol-my.sharepoint.com/personal/mpatino_ideam_gov_co/Documents/140 OFICINA DE CONTROL INTERNO/MEPJ-OCI/25-08-2023 Gestión OCI/2024/1.  Auditorías 2024/13.b. Sgto PM - AGN/Sgto 1er semestre 2024/Remisión AGN/"/>
    </mc:Choice>
  </mc:AlternateContent>
  <xr:revisionPtr revIDLastSave="0" documentId="8_{59A7CF41-0790-4F46-9F6D-7F02FB4FBCA5}" xr6:coauthVersionLast="47" xr6:coauthVersionMax="47" xr10:uidLastSave="{00000000-0000-0000-0000-000000000000}"/>
  <bookViews>
    <workbookView xWindow="-120" yWindow="-120" windowWidth="29040" windowHeight="15720" firstSheet="1" activeTab="1" xr2:uid="{00000000-000D-0000-FFFF-FFFF00000000}"/>
  </bookViews>
  <sheets>
    <sheet name="PMA" sheetId="1" r:id="rId1"/>
    <sheet name="Resumen" sheetId="5" r:id="rId2"/>
    <sheet name="Instructivo PMA" sheetId="4" r:id="rId3"/>
  </sheets>
  <definedNames>
    <definedName name="_xlnm._FilterDatabase" localSheetId="0" hidden="1">PMA!$A$8:$W$23</definedName>
    <definedName name="_xlnm.Print_Area" localSheetId="0">PMA!$A$1:$V$25</definedName>
    <definedName name="_xlnm.Print_Titles" localSheetId="0">PMA!$7:$9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1" l="1"/>
  <c r="H7" i="5" l="1"/>
  <c r="H6" i="5"/>
  <c r="I15" i="1" l="1"/>
  <c r="E19" i="1" l="1"/>
  <c r="H3" i="5" l="1"/>
  <c r="I14" i="1"/>
  <c r="I12" i="1" l="1"/>
  <c r="I11" i="1"/>
  <c r="I10" i="1"/>
  <c r="E21" i="1" l="1"/>
  <c r="E20" i="1"/>
  <c r="H4" i="5" s="1"/>
  <c r="H5" i="5" l="1"/>
  <c r="E23" i="1"/>
</calcChain>
</file>

<file path=xl/sharedStrings.xml><?xml version="1.0" encoding="utf-8"?>
<sst xmlns="http://schemas.openxmlformats.org/spreadsheetml/2006/main" count="173" uniqueCount="135">
  <si>
    <t>7                      00</t>
  </si>
  <si>
    <t xml:space="preserve">Entidad: </t>
  </si>
  <si>
    <t>INSTITUTO DE HIDROLOGIA METEOROLOGÍA Y ESTUDIOS AMBIENTALES - IDEAM</t>
  </si>
  <si>
    <t xml:space="preserve">NIT: </t>
  </si>
  <si>
    <t>830000602-5</t>
  </si>
  <si>
    <t xml:space="preserve">Representante Legal: </t>
  </si>
  <si>
    <t>GHISLIANE ECHEVERRY PRIETO - DIRECTORA GENERAL</t>
  </si>
  <si>
    <t xml:space="preserve">Fecha de iniciación: </t>
  </si>
  <si>
    <t>Responsable del proceso:</t>
  </si>
  <si>
    <t>HERNAN PARADA ARIAS - PROFESIONAL ESPECIALIZADO</t>
  </si>
  <si>
    <t>Fecha de finalización:</t>
  </si>
  <si>
    <t xml:space="preserve">Cargo: </t>
  </si>
  <si>
    <t>COORDINADOR DEL GRUPO DE GESTIÓN DOCUMENTAL</t>
  </si>
  <si>
    <t xml:space="preserve">Fecha de Reporte: </t>
  </si>
  <si>
    <t>Fecha y número de Acta de aprobación del PMA</t>
  </si>
  <si>
    <t>ACTA 58 del 15 de junio de 2023 COMITÉ INSTITUCIONAL DE GESTION Y DESEMPEÑO IDEAM</t>
  </si>
  <si>
    <t>Plan de Mejoramiento</t>
  </si>
  <si>
    <t>Seguimiento Control Interno</t>
  </si>
  <si>
    <t>Seguimiento AGN</t>
  </si>
  <si>
    <t>ITEM</t>
  </si>
  <si>
    <t>HALLAZGO</t>
  </si>
  <si>
    <t>N°. DE ACCIÓN</t>
  </si>
  <si>
    <t>OBJETIVOS</t>
  </si>
  <si>
    <t>No. TAREA</t>
  </si>
  <si>
    <t>Descripción  de  las Tareas</t>
  </si>
  <si>
    <t>EJECUCIÓN DE LAS  TAREAS</t>
  </si>
  <si>
    <t>PLAZO EN SEMANAS</t>
  </si>
  <si>
    <t>PORCENTAJE DE AVANCE DE LAS TAREAS</t>
  </si>
  <si>
    <t xml:space="preserve">PRODUCTOS </t>
  </si>
  <si>
    <t>AVANCE DE CUMPLIMIENTO DEL OBJETIVO</t>
  </si>
  <si>
    <t>DESCRIPCIÓN DE LOS AVANCES</t>
  </si>
  <si>
    <t>Recursos</t>
  </si>
  <si>
    <t>AREAS Y PERSONAS RESPONSABLES</t>
  </si>
  <si>
    <t>EVIDENCIAS</t>
  </si>
  <si>
    <t>OBSERVACIONES OFICINA DE CONTROL INTERNO</t>
  </si>
  <si>
    <t>N° INFORME DE SEGUIMIENTO Y FECHA</t>
  </si>
  <si>
    <t>FECHA DE CIERRE HALLAZGO</t>
  </si>
  <si>
    <t>FECHA CIERRE HALLAZGO</t>
  </si>
  <si>
    <t>No. RADICADO</t>
  </si>
  <si>
    <t>OBSERVACIONES</t>
  </si>
  <si>
    <t>INICIO</t>
  </si>
  <si>
    <t>FINALIZACIÓN</t>
  </si>
  <si>
    <t>Organización de los archivos de gestión y central,  (criterios archivísticos e implementación de la TRD) Acuerdo 042 del 2002 parágrafo del artículo 12 del Acuerdo 02 de 2014, Acuerdo 005 de  15 de marzo 2013 y Artículo 2,8,2,7,1, Decreto 1080 de 2015</t>
  </si>
  <si>
    <t>ACCION 1</t>
  </si>
  <si>
    <t>Aplicar las TRD del IDEAM en los Archivos de Gestión y Central</t>
  </si>
  <si>
    <t>T1</t>
  </si>
  <si>
    <t>Elaborar y presentar ante el Comité Institucional de Gestión y Desempeño, un plan integral para la implementación de las TRD en los archivos de gestión y central del instituto</t>
  </si>
  <si>
    <t xml:space="preserve">* Documento “Plan Integral para la implementación de las TRD del IDEAM”
* Acta del Comité donde se evidencie la aprobación del Plan Integral 
* Informes de seguimiento y ejecución del Plan Integral. 
* Actas de transferencias primarias e inventarios documentales. </t>
  </si>
  <si>
    <t>Se presenta el plan integral para la implementación de las TRD en el IDEAM, como un proyecto archivístico a largo plazo (2024-2030) en el que se incluyen actividades tales como: la modernización del procedimiento para la administración de las comunicaciones oficiales mediante la gestión del trámite a través de la Ventanilla Única de Correspondencia, la estabilización y mejora del sistema de gestión documental Orfeo debidamente parametrizado con las TRD, seguimiento a la implementación de las TRD mediante la creación de expedientes y la realización de transferencias documentales primarias, así como la organización del archivo central y la disposición final de los documentos. 
1.1. Informe avance implementación TRM IDEAM (08/05/2024)
1.2. Informe ventanilla única de correspondencia del IDEAM 2024 (08/05/2024)
1.3. Procedimiento disposición final de documentos de archivos (17/04/2024)
1.4. Procedimiento para la administración de comunicaciones oficiales (12/04/2024)
1.5. Circular interna de radicación de comunicaciones oficiales de entrada y salida del IDEAM (Circular Interna 007) (7/02/2024).
1.6. Acta de capacitación y seguimiento aplicación TRD.</t>
  </si>
  <si>
    <t>Tiempo: Equipo de trabajo Grupo de Gestión Documental</t>
  </si>
  <si>
    <t>Equipo de trabajo Grupo de Grupo de Gestión Documental</t>
  </si>
  <si>
    <t>1.1. Informe avance implementación TRM IDEAM (08/05/2024)
1.2. Informe ventanilla única de correspondencia del IDEAM 2024 (08/05/2024)
1.3. Procedimiento disposición final de documentos de archivos (17/04/2024)
1.4. Procedimiento para la administración de comunicaciones oficiales (12/04/2024)
1.5. Circular interna de radicación de comunicaciones oficiales de entrada y salida del IDEAM (Circular Interna 007) (7/02/2024).
1.6. Acta de capacitación y seguimiento aplicación TRD.</t>
  </si>
  <si>
    <r>
      <rPr>
        <b/>
        <sz val="10"/>
        <rFont val="Arial"/>
        <family val="2"/>
      </rPr>
      <t>Primer seguimiento al PM Archivístico (diciembre 2023):</t>
    </r>
    <r>
      <rPr>
        <sz val="10"/>
        <rFont val="Arial"/>
        <family val="2"/>
      </rPr>
      <t xml:space="preserve">
En el último seguimiento realizado al PM del AGN, la Oficina de Control Interno asignó un porcentaje de avance del 75%, teniendo en cuenta que el Grupo de Gestión Documental presentó tres de los cuatro productos establecidos en el presente hallazgo, por lo cual quedaba pendiente la entrega del informe de seguimiento y ejecución del plan integral.
</t>
    </r>
    <r>
      <rPr>
        <b/>
        <sz val="10"/>
        <rFont val="Arial"/>
        <family val="2"/>
      </rPr>
      <t xml:space="preserve">
Segundo seguimiento al PM Archivístico (11/06/2024):</t>
    </r>
    <r>
      <rPr>
        <sz val="10"/>
        <rFont val="Arial"/>
        <family val="2"/>
      </rPr>
      <t xml:space="preserve">
De acuerdo a los documentos entregados por el Grupo de Gestión Documental, la Oficina de Control interno evidencia:
1.1. Informe avance implementación TRM IDEAM (08/05/2024): La estabilización y parametrización de las Tablas de Retención Documental (TRD) en el contexto del IDEAM tienen varias implicaciones importantes: Organización y control de la documentación; Cumplimiento normativo, Mejora en la gestión documental, Facilita la toma de decisiones, Optimización de recursos.
En resumen, la estabilización y parametrización de las Tablas de Retención Documental en el IDEAM tienen como implicaciones la organización eficiente de la documentación, el cumplimiento normativo, la mejora en la gestión documental, la facilitación de la toma de decisiones y la optimización de recursos.
1.2. Informe ventanilla única de correspondencia del IDEAM 2024 (08/05/2024): En el informe de comunicaciones oficiales se presentan las siguientes estadísticas: 1) Cantidad de comunicaciones recibidas por correo electrónico y por ventanilla. 2) Total recibido y radicado de comunicaciones oficiales. 3) Detalle de las comunicaciones recibidas por diferentes medios (correo electrónico, ventanilla, etc.). 4) Estadísticas mensuales de registro y radicación de comunicaciones oficiales. 5) Información sobre la cantidad de comunicaciones enviadas por diferentes medios y su respectivo seguimiento.
1.3. Procedimiento disposición final de documentos de archivos (17/04/2024): Este procedimiento tiene como objetivo Realizar de manera técnica y controlada la disposición final de los documentos de archivo, de acuerdo con la opción de valoración documental indicada para cada una de las series y subseries descritas en las Tablas de Retención Documental del IDEAM.
1.4. Procedimiento para la administración de comunicaciones oficiales (12/04/2024): Este procedimiento tiene como objetivo Establecer los pasos para la recepción, registro, radicación, envío y entrega de comunicaciones oficiales internas y externas a través de la ventanilla de correspondencia, así como por los diferentes medios de envío y recepción habilitados por el Instituto, atendiendo a las normas que regulan la materia. 
1.5. Circular interna de radicación de comunicaciones oficiales de entrada y salida del IDEA (Circular Interna 007) (7/02/2024): La Secretaría General en aras de dar cumplimiento al Acuerdo 60 de 2001 del Archivo General de la Nación y  a la Resolución 3104 de 2017, Reglamento de Correspondencia y Archivo en materia de administración de las comunicaciones oficiales de manera centralizada a través de esta circular impartió directrices técnicas que contribuirán al adecuado registro, radicación y control de las comunicaciones oficiales de entrada y salida del IDEAM, a través de un único canal que se ha denominado “Ventanilla Única de Correspondencia”.
1.6. Acta de capacitación y seguimiento aplicación TRD: El grupo de gestión documental en aras de dar cumplimiento en lo relacionado con la administración de las comunicaciones oficiales, según acuerdo 060 de 2001 derogado por el acuerdo 001 del 2024. “Por el cual se establece el Acuerdo Único de la Función Archivística”, expidió la circular interna 007 de 2024 con las directrices técnicas que contribuirán al adecuado registro, radicación y control de las comunicaciones oficiales de entrada y salida del IDEAM, a través de un único canal que se ha denominado “Ventanilla Única de Correspondencia- VUS” y en consecuencia, ha generado espacios con diferentes dependencias a fin presentar el proyecto, conocer de primera mano las observaciones y/o recomendaciones para analizar el impacto de su implementación.  
Relacionados los documentos aportados por el Grupo de Gestión Documental la Oficina de Control Interno asigna un porcentaje de cumplimiento del 100% a esta acción de mejora, pues en los informes referenciados se evidencia el avance esperado. 
La Oficina de Control Interno recomienda continuar con el trabajo en conjunto entre el Grupo de Gestión Documental y todas las dependencias del IDEAM, garantizando así el cumplimiento de los instrumentos archivísticos aprobados.</t>
    </r>
  </si>
  <si>
    <t>Informe de seguimiento N.º 14
11/06/2024</t>
  </si>
  <si>
    <t xml:space="preserve">Intervención de los fondos documentales acumulados SCMH e HIMAT, implementación de las TVD, y Archivo Técnico IDEAM (TRD)  Art. 11 Ley 594 de 2000, Acuerdo 02 de 2004, Acuerdo 04 de 2019, Título VII Art. 2,8,7,2,6, Decreto 1080 de 2015.  </t>
  </si>
  <si>
    <t>ACCION 2</t>
  </si>
  <si>
    <t>Aplicar las TVD de los fondos acumulados SCMH e HIMAT, y archivo técnico que conserva el IDEAM</t>
  </si>
  <si>
    <t>Elaborar y presentar ante el Comité Institucional de Gestión y Desempeño, un plan integral para la implementación de las TVD en los fondos acumulados SCMH e HIMAT y archivo técnico IDEAM.</t>
  </si>
  <si>
    <t>Documento "Plan integral para la implementación de las TVD y archivo técnico (TRD) en el IDEAM"</t>
  </si>
  <si>
    <t xml:space="preserve">Se presenta el Plan Integral para la Implementación de las TVD de los fondos acumulados SCMH e HIMAT, como un proyecto archivístico a largo plazo (2024-2027) en el que se incluyen actividades tales como: la clasificación, ordenación, descripción isad g, conservación documental y digitalización con preservación a largo plazo, en los volúmenes documentales descritos en el informe de volumetría. Este plan fue aprobado en Comité Institucional de Gestión y Desempeño el 16 de noviembre de 2023, y se encuentra inscrito en el Plan Institucional de Archivos PINAR (2024-2030) 
No obstante, el IDEAM ha venido implementado las tablas de valoración documental TVD, mediante la intervención (organización) de archivos fondo acumulado HIMAT, que se ha denominado "4a. Transferencia secundaria" y la clasificación (por año y parámetro) del acervo documental archivo técnico ubicado en sede Puente Aranda. (anexo informe) </t>
  </si>
  <si>
    <t>2.1. Plan Integral para la Implementación de las TVD
2.2. Acta de Comité Institucional de Gestión y Desempeño IDEAM (16/11/2023)
2.3. Informe de avance de la implementación de las TVD</t>
  </si>
  <si>
    <r>
      <rPr>
        <b/>
        <u/>
        <sz val="10"/>
        <rFont val="Arial"/>
        <family val="2"/>
      </rPr>
      <t xml:space="preserve">Primer seguimiento al PM Archivístico (diciembre 2023):
</t>
    </r>
    <r>
      <rPr>
        <sz val="10"/>
        <rFont val="Arial"/>
        <family val="2"/>
      </rPr>
      <t xml:space="preserve">
De acuerdo a los documentos entregados por el Grupo de Gestión Documental, la Oficina de Control interno evidencia:
2.1. Plan Integral para la Implementación de las TVD de los fondos acumulados SCMH e HIMAT, documento en donde se describe la historia y transición de todos los institutos de Hidrología y Meteorológica, las tres transferencias secundarias realizadas al AGN, las etapas de alistamiento de los inventarios en los años 2024 y 2025 para realizar las transferencias secundarias faltantes en los años 2026 y 2027, de acuerdo al cronograma de trabajo establecido.
2.2. Acta de reunión Nº62 del Comité Institucional de Gestión y Desempeño realizado el 16 de noviembre de 2023, en donde se aprobó el Plan Integral para la Implementación de las TVD.
2.3. Informe de plan de trabajo del Grupo de Gestión Documental a corte del 15 de noviembre de 2023, en donde como resultados principales describen:
* Intervención al fondo HIMAT en cuanto a la organización, foliación, descripción y conservación documental, con un avance del 50%, quedando pendiente 442 cajas por este proceso.
* Organización de las gráficas de Pluviografo del Fondo HIMAT de los años 1976 a 1993, llevando 630 cajas, de 940 en total, cumpliendo cada uno de los lineamientos.
* Organización documental de las Resoluciones emitidas por el IDEAM, de los años 1995 al 2018, cumpliendo con todos los procesos archivísticos.
* Clasificación de 85 cajas del parámetro Heliógrafo, archivo técnico de las áreas operativas, ubicadas en el archivo técnico del IDEAM sede Fontibón para una posterior intervención.
* Clasificación del acervo documental del archivo técnico que se encuentra ubicado en la sede de Puente Aranda, con un avance de 198 cajas, cumpliendo con los primeros lineamientos archivísticos (parámetro y año), se realiza el re almacenamiento en (cajas nuevas o que cumplan con la conservación de la documentación técnica) y ubicación en la estantería.
Con base en lo anterior, el Grupo de Gestión Documental presenta tres evidencias que dan cumplimiento al producto establecido en el presente hallazgo, por lo cual se asigna un porcentaje del 100%, quedando cerrado.
La Oficina de Control Interno recomienda al Grupo de Gestión Documental realizar un seguimiento periódico a la ejecución del Plan Integral para la Implementación de las TVD de los fondos acumulados SCMH e HIMAT, con el fin de garantizar el cumplimiento de todas las actividades programadas.</t>
    </r>
  </si>
  <si>
    <t xml:space="preserve">Gestión de expedientes electrónicos (procedimientos para la creación, conformación y gestión de expedientes electrónicos: foliado electrónico, índice electrónico, firma del índice electrónico, metadatos, integridad con series físicas, vínculo archivístico, que garanticen la autenticidad, integridad, inalterabilidad, fiabilidad, disponibilidad de los documentos y expedientes electrónicos y/o conformación de expedientes híbridos). Artículo 2.8.2.5.8, 2.8.2.6.1 al 2.8.2.8.3. del Decreto 1080 de 2015 y Acuerdo 02 de 2014.  </t>
  </si>
  <si>
    <t>ACCION 3</t>
  </si>
  <si>
    <t>Actualizar e implementar el sistema de gestión de documentos electrónicos SGDEA, en el IDEAM.</t>
  </si>
  <si>
    <t>Elaborar y presentar ante el Comité Institucional de Gestión y Desempeño, un plan integral para actualización e implementación del sistema de gestión de documentos electrónicos - SGDEA, en el IDEAM</t>
  </si>
  <si>
    <t xml:space="preserve">* Documento “Plan Integral para la implementación del SGDEA”.
* Acta del Comité donde se evidencie la aprobación del Plan.
* Procedimientos para la creación, conformación y gestión de expedientes electrónicos. 
* Documento MOREG con los requerimientos del SGDEA como un desarrollo propio del IDEAM.
</t>
  </si>
  <si>
    <t xml:space="preserve">Se presenta el Plan Integral para la Implementación del Sistema de Gestión de Documentos Electrónicos de Archivo SGDEA IDEAM. 
3.1. Procedimiento disposición final de documentos del archivo IDEAM Código A-GD-P009 Versión 2 17/04/2024
3.2. Correo electrónico Solicitud a comunicación para la publicación del PROCEDIMIENTO DISPOSICION FINAL DE DOCUMENTOS (10/05/2024).
3.3. Correo electrónico de respuesta a Solicitud a comunicación para la publicación del PROCEDIMIENTO DISPOSICION FINAL DE DOCUMENTOS (16/05/2024).
3.3. Informe Plan Integral Implementación SGDA en el IDEAM (08/05/2024).
3.4. Manual para la Gestión de Documentos y Expedientes Electrónicos en el IDEAM.
3.5. Manual para la Radicación de Comunicaciones Oficiales en el Sistema ORFEO.
</t>
  </si>
  <si>
    <t xml:space="preserve">3.1. Procedimiento disposición final de documentos del archivo IDEAM Código A-GD-P009 Versión 2 17/04/2024
3.2. Correo electrónico Solicitud a comunicación para la publicación del PROCEDIMIENTO DISPOSICION FINAL DE DOCUMENTOS (10/05/2024).
3.3. Correo electrónico de respuesta a Solicitud a comunicación para la publicación del PROCEDIMIENTO DISPOSICION FINAL DE DOCUMENTOS (16/05/2024).
3.3. Informe Plan Integral Implementación SGDA en el IDEAM (08/05/2024).
3.4. Manual para la Gestión de Documentos y Expedientes Electrónicos en el IDEAM.
3.5. Manual para la Radicación de Comunicaciones Oficiales en el Sistema ORFEO.
</t>
  </si>
  <si>
    <r>
      <rPr>
        <b/>
        <u/>
        <sz val="10"/>
        <rFont val="Arial"/>
        <family val="2"/>
      </rPr>
      <t>Primer seguimiento al PM Archivístico (diciembre 2023):</t>
    </r>
    <r>
      <rPr>
        <sz val="10"/>
        <rFont val="Arial"/>
        <family val="2"/>
      </rPr>
      <t xml:space="preserve">
En el último seguimiento realizado al PM del AGN, la Oficina de Control Interno asignó un porcentaje de avance del 75%, teniendo en cuenta que el Grupo de Gestión Documental presentó tres de los cuatro productos establecidos en el presente hallazgo, por lo cual quedaba pendiente aprobación y divulgación del Procedimiento para la Digitalización de Documentos en el IDEAM.
</t>
    </r>
    <r>
      <rPr>
        <b/>
        <u/>
        <sz val="10"/>
        <rFont val="Arial"/>
        <family val="2"/>
      </rPr>
      <t xml:space="preserve">
Segundo seguimiento al PM Archivístico (11/06/2024):</t>
    </r>
    <r>
      <rPr>
        <sz val="10"/>
        <rFont val="Arial"/>
        <family val="2"/>
      </rPr>
      <t xml:space="preserve">
De acuerdo a los documentos entregados por el Grupo de Gestión Documental, la Oficina de Control interno evidencia:
3.1. Procedimiento disposición final de documentos del archivo IDEAM Código A-GD-P009 Versión 2 17/04/2024: Su objetivo es Realizar de manera técnica y controlada la disposición final de los documentos de archivo, de acuerdo con la opción de valoración documental indicada para cada una de las series y subseries descritas en las Tablas de Retención Documental del IDEAM. 3.2. Correo electrónico Solicitud a comunicación para la publicación del PROCEDIMIENTO DISPOSICION FINAL DE DOCUMENTOS (10/05/2024).
3.3. Correo electrónico de respuesta a Solicitud a comunicación para la publicación del PROCEDIMIENTO DISPOSICION FINAL DE DOCUMENTOS (16/05/2024).
3.3. Informe Plan Integral Implementación SGDA en el IDEAM (08/05/2024): La estabilización y parametrización de las Tablas de Retención Documental en el IDEAM tienen como implicaciones la organización eficiente de la documentación, el cumplimiento normativo, la mejora en la gestión documental, la facilitación de la toma de decisiones y la optimización de recursos.
3.4. Manual para la Gestión de Documentos y Expedientes Electrónicos en el IDEAM: Su objetivo es Disponer de lineamientos generales para la creación, gestión y disposición final de documentos y expedientes electrónicos en el sistema de gestión de documentos del IDEAM.
3.5. Manual para la Radicación de Comunicaciones Oficiales en el Sistema ORFEO: Establecer el paso a paso que deben realizar los encargados de las ventanillas de correspondencia, así como los responsables en las dependencias para elaborar, gestionar, radicar y distribuir las comunicaciones oficiales que ingresan y salen del IDEAM. 
Relacionados los documentos aportados por el Grupo de Gestión Documental la Oficina de Control Interno asigna un porcentaje de cumplimiento del 100% a esta acción de mejora, pues en los informes referenciados se evidencia el avance esperado y de manera específica el entregable Manual para la Gestión de Documentos y Expedientes Electrónicos en el IDEAM.
La Oficina de Control Interno recomienda continuar con la configuración y estabilización de sistema documental ORFEO, garantizando la seguridad y trazabilidad de los documentos electrónicos que genera la entidad.
</t>
    </r>
  </si>
  <si>
    <t>Elaboración de inventarios documentales - FUID (archivos de gestión y Central) Artículo 26 de la Ley 594 de 2000, Artículo 13 de la Ley 1712 de 2014, Artículo 7o. Del acuerdo 042 de 2002, Artículo 2.8.2.2.4. Decreto 1080 de 2015</t>
  </si>
  <si>
    <t>ACCIÓN 4</t>
  </si>
  <si>
    <t>Identificar la volumetría de archivos de gestión y presentar informes de avance de levantamiento de FUID.</t>
  </si>
  <si>
    <t>Informe de volumetría de archivos existentes en las dependencias, que se encuentran  en proceso de levantamiento de inventario documental FUID</t>
  </si>
  <si>
    <t>Un documento escrito "Informe"</t>
  </si>
  <si>
    <t xml:space="preserve">Se presenta el informe de la volumetría de documentos en Archivos de Gestión, Archivo Central y de fondo acumulado SCMH e HIMAT. Todos ellos en proceso de intervención archivística, con inventarios documentales, algunos en estado natural pero con información suficientes de contenido y ubicación. </t>
  </si>
  <si>
    <t>4.1. Informe de Volumetría de archivos existentes en el IDEAM</t>
  </si>
  <si>
    <r>
      <rPr>
        <b/>
        <sz val="10"/>
        <rFont val="Arial"/>
        <family val="2"/>
      </rPr>
      <t xml:space="preserve">Primer seguimiento al PM Archivístico (diciembre 2023):
</t>
    </r>
    <r>
      <rPr>
        <sz val="10"/>
        <rFont val="Arial"/>
        <family val="2"/>
      </rPr>
      <t xml:space="preserve">
De acuerdo a los documentos entregados por el Grupo de Gestión Documental, la Oficina de Control interno evidencia:
4.1. Informe de Volumetría Archivos de Gestión y Archivo Central IDEAM 2023, documento en el que se describe el estado de los inventarios documentales del archivo central, archivo de gestión y fondos acumulados de la sede Fontibón, sede Puente Aranda y 10 sedes en ciudades fuera de Bogotá. 
La volumetría de los archivos de gestión, corresponde a 724,5 metros lineales, en donde los generadores son la Dirección y Secretaria general, 4 Oficinas, 4 Subdirecciones, los 9 grupos de la secretaría general, los 7 grupos de la Subdirección de Hidrología y sus 11 áreas operativas, Grupo de Meteorología Aeronáutica y Grupo de Acreditación de laboratorios.
La volumetría del archivo central es de 1514 metros lineales, en donde los generadores son el Grupo de Acreditación de laboratorios, Grupo de Suelos y Tierras, Grupo de Meteorología Aeronáutica, Grupo de Laboratorio de Calidad Ambiental, Grupo de Planeación Operativa, Grupo de Automatización, la Dirección y Secretaria general, 4 Oficinas, 4 Subdirecciones y los 9 grupos de la Secretaría General.
La volumetría de los fondos acumulados es de 409 metros lineales, los cuales son del primer periodo de Servicio Colombiano de Meteorología e Hidrología - SCMH entre 1936-1974; primer periodo de Instituto de Hidrología Meteorología y Adecuación de Tierras HIMAT entre 1975 y 1979; segundo periodo del HIMAT entre 1979 y 1985; tercer periodo del HIMAT entre 1985 y 1989; cuarto periodo del HIMAT entre 1989 y 1994.
El anterior informe refleja el volumen de documentos que se tienen en los archivos que dispone el IDEAM, medida que cambia con el tiempo, de acuerdo a la adecuación del espacio par el almacenamiento del archivo, las transferencias que se realicen al AGN y/o la intervención del archivo de acuerdo a la implementación de las TRD y TVD.
Con base en lo anterior, el Grupo de Gestión Documental presenta un  informe que da cumplimiento al producto establecido en el presente hallazgo, por lo cual, se asigna un porcentaje del 20%, cerrando la presente actividad.
La Oficina de Control Interno recomienda al Grupo de Gestión Documental, realizar seguimiento a los cambios de la volumetría de los archivos de gestión y central del IDEAM; de acuerdo a los cambios que se presenten a causa del espacio de almacenamiento, transferencias e intervención de documentos.</t>
    </r>
  </si>
  <si>
    <t>T2</t>
  </si>
  <si>
    <t>Informes periódicos de avance de levantamiento de inventario por parte de las dependencias del Instituto. (estos inventarios se actualizan permanentemente)</t>
  </si>
  <si>
    <t>Un documento escrito "informe"</t>
  </si>
  <si>
    <t>Para el segundo Informe semestral de avance, se realizó la entrega de todos los Inventarios Documentales tanto de archivos de gestión, archivo central, fondos acumulados y archivos históricos pendientes de transferencia secundaria al AGN</t>
  </si>
  <si>
    <t xml:space="preserve">5.1. INFORME DE VOLUMETRIA E INVENTARIOS DE AG Y AC IDEAM; 5.2. INVENTARIO ARCHIVO CENTRAL DIRECCION GENERAL; 5.2. INVENTARIO ARCHIVO CENTRAL GRUPO DE ACREDITACIÓN DE LABORATORIOS; 5.2. INVENTARIO ARCHIVO CENTRAL GRUPO DE ADMINISTRACIÓN Y DESARROLLO DEL TALENTO HUMANO; 5.2. INVENTARIO ARCHIVO CENTRAL GRUPO DE AUTOMATIZACION; 5.2. INVENTARIO ARCHIVO CENTRAL GRUPO DE CONTABILIDAD; 5.2. INVENTARIO ARCHIVO CENTRAL GRUPO DE GESTIÓN DOCUMENTAL Y CENTRO DE DOCUMENTACIÓN; 5.2. INVENTARIO ARCHIVO CENTRAL GRUPO DE INSTRUCCIÓN DE CONTROL DISCIPLINARIO INTERNO; 5.2. INVENTARIO ARCHIVO CENTRAL GRUPO DE MANEJO Y CONTROL DE ALMACÉN E INVENTARIOS; 5.2. INVENTARIO ARCHIVO CENTRAL GRUPO DE PRESUPUESTO; 5.2. INVENTARIO ARCHIVO CENTRAL GRUPO DE SERVICIOS ADMINISTRATIVOS; 5.2. INVENTARIO ARCHIVO CENTRAL GRUPO DE TESORERÍA; 5.2. INVENTARIO ARCHIVO CENTRAL OFICINA ASESORA JURIDICA; 5.2. INVENTARIO ARCHIVO CENTRAL OFICINA CONTROL INTERNO; 5.2. INVENTARIO ARCHIVO CENTRAL OFICINA DE PLANEACIÓN; 5.2. INVENTARIO ARCHIVO CENTRAL OFICINA DEL SERVICIO DE PRONÓSTICOS Y ALERTAS; 5.2. INVENTARIO ARCHIVO CENTRAL SUBDIRECCIÓN DE ECOSISTEMAS E INFORMACIÓN AMBIENTAL; 5.2. INVENTARIO ARCHIVO CENTRAL SUBDIRECCIÓN DE ESTUDIOS AMBIENTALES; 5.2. INVENTARIO ARCHIVO CENTRAL SUBDIRECCIÓN DE HIDROLOGÍA; 5.2. INVENTARIO ARCHIVO CENTRAL SUBDIRECCIÓN DE METEOROLOGÍA; 5.3. INVENTARI DOCUMENTAL FUID FONDO ACUMULADO SCMH; 5.4. INVENTARIO DOCUMENTAL FUID FONDO ACUMULADO HIMAT P1; 5.5. INVENTARIO DOCUMENTAL FUID FONDO ACUMULADO HIMAT P2; 5.6. INVENTARIO DOCUMENTAL FUID FONDO ACUMULADO HIMAT P3; 5.7.  INVENTARIO DOCUMENTAL FUID FONDO ACUMULADO HIMAT P4; 5.8. INVENTARIO DOCUMENTAL FUID FONDO ACUMULADO HIMAT TRANSFERENCIA 4 AGN; 5.9 INVENTARIO ARCHIVO CENTRALIZADO GRUPO DE AREA OPERATIVA 3 – VILLAVICENCIO; 5.9. INVENTARIO ARCHIVO CENTRALIZADO DIRECCION GENERAL; 5.9. INVENTARIO ARCHIVO CENTRALIZADO GRUPO DE ACREDITACION DE LABORATORIOS; 5.9. INVENTARIO ARCHIVO CENTRALIZADO GRUPO DE ADMINISTRACION Y DESARROLLO DEL TALENTO HUMANO; 5.9. INVENTARIO ARCHIVO CENTRALIZADO GRUPO DE AREA OPERATIVA 4 – NEIVA; 5.9. INVENTARIO ARCHIVO CENTRALIZADO GRUPO DE AREA OPERATIVA 9 – CALI; 5.9. INVENTARIO ARCHIVO CENTRALIZADO GRUPO DE AREA OPERATIVA 11 – BOGOTA; 5.9. INVENTARIO ARCHIVO CENTRALIZADO GRUPO DE AUTOMATIZACION; 5.9. INVENTARIO ARCHIVO CENTRALIZADO GRUPO DE BOSQUES; 5.9. INVENTARIO ARCHIVO CENTRALIZADO GRUPO DE CAMBIO GLOBAL; 5.9. INVENTARIO ARCHIVO CENTRALIZADO GRUPO DE CLIMATOLOGIA Y AGROMETEOROLOGIA; 5.9. INVENTARIO ARCHIVO CENTRALIZADO GRUPO DE COMUNICACION Y PRENSA; 5.9. INVENTARIO ARCHIVO CENTRALIZADO GRUPO DE CONTABILIDAD; 5.9. INVENTARIO ARCHIVO CENTRALIZADO GRUPO DE CONTROL DISCIPLINARIO INTERNO; 5.9. INVENTARIO ARCHIVO CENTRALIZADO GRUPO DE EVALUACION HIDROLOGICA; 5.9. INVENTARIO ARCHIVO CENTRALIZADO GRUPO DE GESTION DE DATOS Y RED METEOROLOGICA; 5.9. INVENTARIO ARCHIVO CENTRALIZADO GRUPO DE GESTION DOCUMENTAL Y CENTRO DE DOCUMENTACION; 5.9. INVENTARIO ARCHIVO CENTRALIZADO GRUPO DE LABORATORIO DE CALIDAD AMBIENTAL; 5.9. INVENTARIO ARCHIVO CENTRALIZADO GRUPO DE MANEJO Y CONTROL DE ALMACEN E INVENTARIOS; 5.9. INVENTARIO ARCHIVO CENTRALIZADO GRUPO DE METEOROLOGIA AERONAUTICA; 5.9. INVENTARIO ARCHIVO CENTRALIZADO GRUPO DE PRESUPUESTO; 5.9. INVENTARIO ARCHIVO CENTRALIZADO GRUPO DE SEGUIMIENTO A LA SOSTENIBILIDAD DEL DESARROLLO; 5.9. INVENTARIO ARCHIVO CENTRALIZADO GRUPO DE SERVICIO AL CIUDADANO; 5.9. INVENTARIO ARCHIVO CENTRALIZADO GRUPO DE SERVICIOS ADMINISTRATIVOS; 5.9. INVENTARIO ARCHIVO CENTRALIZADO GRUPO DE TESORERIA; 5.9. INVENTARIO ARCHIVO CENTRALIZADO GRUPO SISTEMA DE INFORMACION AMBIENTAL INSTITUCIONAL SIA; 5.9. INVENTARIO ARCHIVO CENTRALIZADO INVENTARIO ARCHIVO CENTRAL 100 Dirección General; 5.9. INVENTARIO ARCHIVO CENTRALIZADO OFICINA ASESORA DE INFORMATICA; 5.9. INVENTARIO ARCHIVO CENTRALIZADO OFICINA ASESORA JURIDICA; 5.9. INVENTARIO ARCHIVO CENTRALIZADO OFICINA DE CONTROL INTERNO; 5.9. INVENTARIO ARCHIVO CENTRALIZADO OFICINA DE PLANEACION; 5.9. INVENTARIO ARCHIVO CENTRALIZADO OFICINA DE SERVICIO DE PRONOSTICOS Y ALERTAS; 5.9. INVENTARIO ARCHIVO CENTRALIZADO SUBDIRECCION DE ECOSISTEMAS E INFORMACION AMBIENTAL; 5.9. INVENTARIO ARCHIVO CENTRALIZADO SUBDIRECCION DE ESTUDIOS AMBIENTALES; 5.9. INVENTARIO ARCHIVO CENTRALIZADO SUBDIRECCION DE HIDROLOGIA; 5.10. INVENTARIO ARCHIVO DE SATELITE ACREDITACION LABORATORIOS; 5.10. INVENTARIO ARCHIVO DE SATELITE CONTROL DISCIPLINARIO INTERNO; 5.10. INVENTARIO ARCHIVO DE SATELITE HISTORIAS DE ESTACIONES; 5.10. INVENTARIO ARCHIVO DE SATELITE HISTORIAS LABORALES ACTIVOS; 5.10. INVENTARIO ARCHIVO DE SATELITE HISTORIAS LABORALES RETIRADOS; 5.10. INVENTARIO ARCHIVO DE SATELITE JURIDICA FUID VIGENCIA 2022; 5.10. INVENTARIO ARCHIVO DE SATELITE JURIDICA FUID VIGENCIA 2023; 5.11. INVENTARIO DOCUMENTAL ARCHIVO DE GESTION AO1 MEDELLIN; 5.11. INVENTARIO DOCUMENTAL ARCHIVO DE GESTION AO2 BARRANQUILLA; 5.11. INVENTARIO DOCUMENTAL ARCHIVO DE GESTION AO4 NEIVA; 5.11. INVENTARIO DOCUMENTAL ARCHIVO DE GESTION AO5 SANTA MARTA; 5.11. INVENTARIO DOCUMENTAL ARCHIVO DE GESTION AO6 DUITAMA; 5.11. INVENTARIO DOCUMENTAL ARCHIVO DE GESTION AO7 PASTO; 5.11. INVENTARIO DOCUMENTAL ARCHIVO DE GESTION AO9 CALI; 5.11. INVENTARIO DOCUMENTAL ARCHIVO DE GESTION AO10 IBAGUE, 5.11. INVENTARIO DOCUMENTAL ARCHIVO DE GESTION AO11 BOGOTA; 5.11. INVENTARIO DOCUMENTAL ARCHIVO DE GESTION GRAFICOS AO11 BOGOTA; 5.12. INVENTARIO DOCUMENTAL ARCHIVO DE RESOLUCIONES; 6. INFORME IMPLEMENTACION SIC ABRIL 2024.
</t>
  </si>
  <si>
    <r>
      <t xml:space="preserve">La acción 4 del PMA tiene dos tareas así: T1 “Informe de volumetría de archivos existentes en las dependencias, que se encuentran en proceso de levantamiento de inventario documental FUID” con un valor del 20% y T2 “Informes periódicos de avance de levantamiento de inventario por parte de las dependencias del Instituto” con un valor del 80%.
</t>
    </r>
    <r>
      <rPr>
        <b/>
        <u/>
        <sz val="10"/>
        <rFont val="Arial"/>
        <family val="2"/>
      </rPr>
      <t>Primer seguimiento al PM Archivístico (diciembre 2023):</t>
    </r>
    <r>
      <rPr>
        <sz val="10"/>
        <rFont val="Arial"/>
        <family val="2"/>
      </rPr>
      <t xml:space="preserve">
Con el 1er informe semestral, el IDEAM presentó el Informe de Volumetría de archivos existentes en las dependencias, que se encontraban en proceso de levantamiento de inventario documental. Con esta evidencia se dio por superada la tarea asignada un valor del 20%.
Para la segunda tarea T2 “Informes periódicos de avance de levantamiento de inventario por parte de las dependencias del Instituto”, la OCI determinó solo el 40% de avance debido a que faltaba el Inventario Documental FUID de algunas Áreas Operativas.
</t>
    </r>
    <r>
      <rPr>
        <b/>
        <u/>
        <sz val="10"/>
        <rFont val="Arial"/>
        <family val="2"/>
      </rPr>
      <t xml:space="preserve">
Segundo seguimiento al PM Archivístico (11/06/2024):
</t>
    </r>
    <r>
      <rPr>
        <sz val="10"/>
        <rFont val="Arial"/>
        <family val="2"/>
      </rPr>
      <t xml:space="preserve">
Para el presente 2º. Informe semestral de avance, se realizó la entrega de todos los Inventarios Documentales tanto de archivos de gestión, archivo central, fondos acumulados y archivos históricos pendientes de transferencia secundaria al AGN. A continuación se relacionan: 5.1. INFORME DE VOLUMETRIA E INVENTARIOS DE AG Y AC IDEAM; 5.2. INVENTARIO ARCHIVO CENTRAL DIRECCION GENERAL; 5.2. INVENTARIO ARCHIVO CENTRAL GRUPO DE ACREDITACIÓN DE LABORATORIOS; 5.2. INVENTARIO ARCHIVO CENTRAL GRUPO DE ADMINISTRACIÓN Y DESARROLLO DEL TALENTO HUMANO; 5.2. INVENTARIO ARCHIVO CENTRAL GRUPO DE AUTOMATIZACION; 5.2. INVENTARIO ARCHIVO CENTRAL GRUPO DE CONTABILIDAD; 5.2. INVENTARIO ARCHIVO CENTRAL GRUPO DE GESTIÓN DOCUMENTAL Y CENTRO DE DOCUMENTACIÓN; 5.2. INVENTARIO ARCHIVO CENTRAL GRUPO DE INSTRUCCIÓN DE CONTROL DISCIPLINARIO INTERNO; 5.2. INVENTARIO ARCHIVO CENTRAL GRUPO DE MANEJO Y CONTROL DE ALMACÉN E INVENTARIOS; 5.2. INVENTARIO ARCHIVO CENTRAL GRUPO DE PRESUPUESTO; 5.2. INVENTARIO ARCHIVO CENTRAL GRUPO DE SERVICIOS ADMINISTRATIVOS; 5.2. INVENTARIO ARCHIVO CENTRAL GRUPO DE TESORERÍA; 5.2. INVENTARIO ARCHIVO CENTRAL OFICINA ASESORA JURIDICA; 5.2. INVENTARIO ARCHIVO CENTRAL OFICINA CONTROL INTERNO; 5.2. INVENTARIO ARCHIVO CENTRAL OFICINA DE PLANEACIÓN; 5.2. INVENTARIO ARCHIVO CENTRAL OFICINA DEL SERVICIO DE PRONÓSTICOS Y ALERTAS; 5.2. INVENTARIO ARCHIVO CENTRAL SUBDIRECCIÓN DE ECOSISTEMAS E INFORMACIÓN AMBIENTAL; 5.2. INVENTARIO ARCHIVO CENTRAL SUBDIRECCIÓN DE ESTUDIOS AMBIENTALES; 5.2. INVENTARIO ARCHIVO CENTRAL SUBDIRECCIÓN DE HIDROLOGÍA; 5.2. INVENTARIO ARCHIVO CENTRAL SUBDIRECCIÓN DE METEOROLOGÍA; 5.3. INVENTARI DOCUMENTAL FUID FONDO ACUMULADO SCMH; 5.4. INVENTARIO DOCUMENTAL FUID FONDO ACUMULADO HIMAT P1; 5.5. INVENTARIO DOCUMENTAL FUID FONDO ACUMULADO HIMAT P2; 5.6. INVENTARIO DOCUMENTAL FUID FONDO ACUMULADO HIMAT P3; 5.7.  INVENTARIO DOCUMENTAL FUID FONDO ACUMULADO HIMAT P4; 5.8. INVENTARIO DOCUMENTAL FUID FONDO ACUMULADO HIMAT TRANSFERENCIA 4 AGN; 5.9 INVENTARIO ARCHIVO CENTRALIZADO GRUPO DE AREA OPERATIVA 3 – VILLAVICENCIO; 5.9. INVENTARIO ARCHIVO CENTRALIZADO DIRECCION GENERAL; 5.9. INVENTARIO ARCHIVO CENTRALIZADO GRUPO DE ACREDITACION DE LABORATORIOS; 5.9. INVENTARIO ARCHIVO CENTRALIZADO GRUPO DE ADMINISTRACION Y DESARROLLO DEL TALENTO HUMANO; 5.9. INVENTARIO ARCHIVO CENTRALIZADO GRUPO DE AREA OPERATIVA 4 – NEIVA; 5.9. INVENTARIO ARCHIVO CENTRALIZADO GRUPO DE AREA OPERATIVA 9 – CALI; 5.9. INVENTARIO ARCHIVO CENTRALIZADO GRUPO DE AREA OPERATIVA 11 – BOGOTA; 5.9. INVENTARIO ARCHIVO CENTRALIZADO GRUPO DE AUTOMATIZACION; 5.9. INVENTARIO ARCHIVO CENTRALIZADO GRUPO DE BOSQUES; 5.9. INVENTARIO ARCHIVO CENTRALIZADO GRUPO DE CAMBIO GLOBAL; 5.9. INVENTARIO ARCHIVO CENTRALIZADO GRUPO DE CLIMATOLOGIA Y AGROMETEOROLOGIA; 5.9. INVENTARIO ARCHIVO CENTRALIZADO GRUPO DE COMUNICACION Y PRENSA; 5.9. INVENTARIO ARCHIVO CENTRALIZADO GRUPO DE CONTABILIDAD; 5.9. INVENTARIO ARCHIVO CENTRALIZADO GRUPO DE CONTROL DISCIPLINARIO INTERNO; 5.9. INVENTARIO ARCHIVO CENTRALIZADO GRUPO DE EVALUACION HIDROLOGICA; 5.9. INVENTARIO ARCHIVO CENTRALIZADO GRUPO DE GESTION DE DATOS Y RED METEOROLOGICA; 5.9. INVENTARIO ARCHIVO CENTRALIZADO GRUPO DE GESTION DOCUMENTAL Y CENTRO DE DOCUMENTACION; 5.9. INVENTARIO ARCHIVO CENTRALIZADO GRUPO DE LABORATORIO DE CALIDAD AMBIENTAL; 5.9. INVENTARIO ARCHIVO CENTRALIZADO GRUPO DE MANEJO Y CONTROL DE ALMACEN E INVENTARIOS; 5.9. INVENTARIO ARCHIVO CENTRALIZADO GRUPO DE METEOROLOGIA AERONAUTICA; 5.9. INVENTARIO ARCHIVO CENTRALIZADO GRUPO DE PRESUPUESTO; 5.9. INVENTARIO ARCHIVO CENTRALIZADO GRUPO DE SEGUIMIENTO A LA SOSTENIBILIDAD DEL DESARROLLO; 5.9. INVENTARIO ARCHIVO CENTRALIZADO GRUPO DE SERVICIO AL CIUDADANO; 5.9. INVENTARIO ARCHIVO CENTRALIZADO GRUPO DE SERVICIOS ADMINISTRATIVOS; 5.9. INVENTARIO ARCHIVO CENTRALIZADO GRUPO DE TESORERIA; 5.9. INVENTARIO ARCHIVO CENTRALIZADO GRUPO SISTEMA DE INFORMACION AMBIENTAL INSTITUCIONAL SIA; 5.9. INVENTARIO ARCHIVO CENTRALIZADO INVENTARIO ARCHIVO CENTRAL 100 Dirección General; 5.9. INVENTARIO ARCHIVO CENTRALIZADO OFICINA ASESORA DE INFORMATICA; 5.9. INVENTARIO ARCHIVO CENTRALIZADO OFICINA ASESORA JURIDICA; 5.9. INVENTARIO ARCHIVO CENTRALIZADO OFICINA DE CONTROL INTERNO; 5.9. INVENTARIO ARCHIVO CENTRALIZADO OFICINA DE PLANEACION; 5.9. INVENTARIO ARCHIVO CENTRALIZADO OFICINA DE SERVICIO DE PRONOSTICOS Y ALERTAS; 5.9. INVENTARIO ARCHIVO CENTRALIZADO SUBDIRECCION DE ECOSISTEMAS E INFORMACION AMBIENTAL; 5.9. INVENTARIO ARCHIVO CENTRALIZADO SUBDIRECCION DE ESTUDIOS AMBIENTALES; 5.9. INVENTARIO ARCHIVO CENTRALIZADO SUBDIRECCION DE HIDROLOGIA; 5.10. INVENTARIO ARCHIVO DE SATELITE ACREDITACION LABORATORIOS; 5.10. INVENTARIO ARCHIVO DE SATELITE CONTROL DISCIPLINARIO INTERNO; 5.10. INVENTARIO ARCHIVO DE SATELITE HISTORIAS DE ESTACIONES; 5.10. INVENTARIO ARCHIVO DE SATELITE HISTORIAS LABORALES ACTIVOS; 5.10. INVENTARIO ARCHIVO DE SATELITE HISTORIAS LABORALES RETIRADOS; 5.10. INVENTARIO ARCHIVO DE SATELITE JURIDICA FUID VIGENCIA 2022; 5.10. INVENTARIO ARCHIVO DE SATELITE JURIDICA FUID VIGENCIA 2023; 5.11. INVENTARIO DOCUMENTAL ARCHIVO DE GESTION AO1 MEDELLIN; 5.11. INVENTARIO DOCUMENTAL ARCHIVO DE GESTION AO2 BARRANQUILLA; 5.11. INVENTARIO DOCUMENTAL ARCHIVO DE GESTION AO4 NEIVA; 5.11. INVENTARIO DOCUMENTAL ARCHIVO DE GESTION AO5 SANTA MARTA; 5.11. INVENTARIO DOCUMENTAL ARCHIVO DE GESTION AO6 DUITAMA; 5.11. INVENTARIO DOCUMENTAL ARCHIVO DE GESTION AO7 PASTO; 5.11. INVENTARIO DOCUMENTAL ARCHIVO DE GESTION AO9 CALI; 5.11. INVENTARIO DOCUMENTAL ARCHIVO DE GESTION AO10 IBAGUE, 5.11. INVENTARIO DOCUMENTAL ARCHIVO DE GESTION AO11 BOGOTA; 5.11. INVENTARIO DOCUMENTAL ARCHIVO DE GESTION GRAFICOS AO11 BOGOTA; 5.12. INVENTARIO DOCUMENTAL ARCHIVO DE RESOLUCIONES; 6. INFORME IMPLEMENTACION SIC ABRIL 2024.
Tomando en consideración estos soportes documentales, la Oficina de Control Interno, evidencia que se cumplió con el 40% restante frente a esta acción de mejora, llegando al 100% de cumplimiento de las tareas propuestas para la acción No. 4 del PMA.
Del mismo modo y a manera informativa para el AGN, toda vez que este aspecto no hace parte de las acciones del PMA, se presenta un informe de los avances que se están logrando relacionados con la implementación de los planes y programas del sistema integrado de conservación documental. El citado informe da cuenta de las acciones de conservación preventiva, registro y control de condiciones medioambientales, seguimiento al estado y mantenimiento de depósitos y espacios destinados para los archivos, la destinación de recursos para la adquisición de mobiliario y unidades de conservación documental, entre otras.  
</t>
    </r>
  </si>
  <si>
    <t>Acción</t>
  </si>
  <si>
    <t>Avance</t>
  </si>
  <si>
    <t>Elaboración</t>
  </si>
  <si>
    <t>Seguimiento</t>
  </si>
  <si>
    <t>Acción 1</t>
  </si>
  <si>
    <t>Firma</t>
  </si>
  <si>
    <t>Acción 2</t>
  </si>
  <si>
    <t>Nombre</t>
  </si>
  <si>
    <t>HERNAN PARADA ARIAS</t>
  </si>
  <si>
    <t>Martha Angélica Salinas Arenas</t>
  </si>
  <si>
    <t>Acción 3</t>
  </si>
  <si>
    <t>Cargo</t>
  </si>
  <si>
    <t>Coordinador de GGD</t>
  </si>
  <si>
    <t>Profesional Especializado Cargo 13 
Oficina de Control Interno</t>
  </si>
  <si>
    <t>Acción 4</t>
  </si>
  <si>
    <t>Promedio</t>
  </si>
  <si>
    <t>ACCIÓN</t>
  </si>
  <si>
    <t>DESCRIPCIÒN DE LAS TAREAS</t>
  </si>
  <si>
    <t>% AVANCE DE LAS TAREAS</t>
  </si>
  <si>
    <t>OBSERVACIÓN OCI</t>
  </si>
  <si>
    <t>El Grupo de Gestión Documental presenta tres de los cuatro productos establecidos en el presente hallazgo, por lo cual se asigna un porcentaje de avance del 75%, quedando pendiente la entrega del informe de seguimiento y ejecución del plan integral.
La Oficina de Control Interno recomienda continuar con el trabajo en conjunto entre el Grupo de Gestión Documental y todas las dependencias del IDEAM, garantizando así el cumplimiento de los instrumentos archivísticos aprobados, entre ellos, las transferencias e inventarios documentales.</t>
  </si>
  <si>
    <t>El Grupo de Gestión Documental presenta tres evidencias que dan cumplimiento al producto establecido en el presente hallazgo, por lo cual se asigna un porcentaje del 100%, quedando cerrado.
La Oficina de Control Interno recomienda al Grupo de Gestión Documental realizar un seguimiento periódico a la ejecución del Plan Integral para la Implementación de las TVD de los fondos acumulados SCMH e HIMAT, con el fin de garantizar el cumplimiento de todas las actividades programadas.</t>
  </si>
  <si>
    <t>El Grupo de Gestión Documental presenta tres de los cuatro productos establecidos en el presente hallazgo, por lo cual, se asigna un porcentaje de avance del 75%, quedando pendiente la aprobación y divulgación del Procedimiento para la Digitalización de Documentos en el IDEAM.
La Oficina de Control Interno recomienda continuar con la configuración y estabilización de sistema documental ORFEO, garantizando la seguridad y trazabilidad de los documentos electrónicos que genera la entidad.</t>
  </si>
  <si>
    <t>El Grupo de Gestión Documental presenta un  informe que da cumplimiento al producto establecido en el presente hallazgo, por lo cual, se asigna un porcentaje del 20%, cerrando la presente actividad.
La Oficina de Control Interno recomienda al Grupo de Gestión Documental, realizar seguimiento a los cambios de la volumetría de los archivos de gestión y central del IDEAM; de acuerdo a los cambios que se presenten a causa del espacio de almacenamiento, transferencias e intervención de documentos.</t>
  </si>
  <si>
    <t>El Grupo de Gestión Documental presenta tres evidencias que cumplen parcialmente con el producto establecido en el presente hallazgo, por lo cual, se asigna un porcentaje de avance del 40%, quedando pendiente continuar con la presentación de los inventarios faltantes de las áreas operativas y los Informes periódicos de avance del levantamiento de inventario.</t>
  </si>
  <si>
    <t>Fecha de iniciación y finalización del PMA</t>
  </si>
  <si>
    <t>La fecha de inicio cuenta a partir de la aprobación del PMA por parte del Comité Interno de Archivo ó Comité de Desarrollo Adminstraivo según corresponda; esto mediante acto administrativo</t>
  </si>
  <si>
    <t>Diligenciamiento columans A - L</t>
  </si>
  <si>
    <t>Columna "A" ITEM</t>
  </si>
  <si>
    <t>Número consecutivo de los hallazgos segun informe de inspección, control o vigilancia</t>
  </si>
  <si>
    <t>Columna "B" HALLAZGO</t>
  </si>
  <si>
    <t>Descripción del hallazgo según informe de inspección, control o vigilancia</t>
  </si>
  <si>
    <t>Columna "C" NÚMERO DE ACCIÓN"</t>
  </si>
  <si>
    <t>Enumerar la cantidad de acciones necesarias para subsanar el hallazgo. Se pueden agregar la cantidad de acciones que considere la entidad</t>
  </si>
  <si>
    <t>Columna "D" OBJETIVO</t>
  </si>
  <si>
    <t>Establecer  el / los objetivos según el número de acciones que permitan subsanar el hallazgo</t>
  </si>
  <si>
    <t>Columna "E" NÚMERO DE TAREA</t>
  </si>
  <si>
    <t>Enumerar la cantidad de tareas necesarias para subsanar el hallazgo, puede ser una o mas, depende el análsis de cada entidad.
Nota: Se pueden agregar la cantidad de tareas que considere la entidad; es indispensable en el momento de realizar este ajuste, validar la formula de la columna J "Porcentaje de avance de las tareas" y verificar la formula de la columna I "Plazo en semanas".</t>
  </si>
  <si>
    <t>Columna "F" DESCRIPCIÓN DE LAS TAREAS</t>
  </si>
  <si>
    <t>Describir las tareas idóneas necesarias para subsanar el hallazgo, (teniendo en cuenta la normatividad vigente)</t>
  </si>
  <si>
    <t>Columna "G Y H" EJECUCIÓN DE LAS TAREAS</t>
  </si>
  <si>
    <t>Indicar las fechas inicial y final de ejecución de cada una de las tareas, teniendo en cuenta la fecha de inicio y finalizacion del PMA</t>
  </si>
  <si>
    <t>Columna "I" PLAZO EN SEMANAS</t>
  </si>
  <si>
    <t>Autocalculado</t>
  </si>
  <si>
    <t>Columna "J" PORCENTAJE DE AVANCE DE LAS TAREAS</t>
  </si>
  <si>
    <t>Establecer el porcentaje según el avance de la tareas propuestas. Estas cifras consolidan el porcentaje promedio por acción propuesta (columna L)</t>
  </si>
  <si>
    <t>Columna "K" PRODUCTOS</t>
  </si>
  <si>
    <t>Relacionar el entregable o producto por cada  una de las tareas</t>
  </si>
  <si>
    <t>Columna "L" AVANCE DEL CUMPLIMIENTO DEL OBJETIVO</t>
  </si>
  <si>
    <t>Autocalculado, el cual promedia las cifras establecidas en la columna J</t>
  </si>
  <si>
    <t>Nota: En el diligenciamiento del formato, se debe tener en cuenta, NO AGREGAR O ELIMINAR COLUMNAS.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</si>
</sst>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sz val="11"/>
      <name val="Arial"/>
      <family val="2"/>
    </font>
    <font>
      <b/>
      <sz val="9"/>
      <name val="Arial"/>
      <family val="2"/>
    </font>
    <font>
      <sz val="10"/>
      <name val="Arial"/>
      <family val="2"/>
    </font>
    <font>
      <b/>
      <sz val="10"/>
      <name val="Arial"/>
      <family val="2"/>
    </font>
    <font>
      <sz val="10"/>
      <color theme="1"/>
      <name val="Arial"/>
      <family val="2"/>
    </font>
    <font>
      <b/>
      <sz val="11"/>
      <color theme="1"/>
      <name val="Calibri"/>
      <family val="2"/>
      <scheme val="minor"/>
    </font>
    <font>
      <b/>
      <sz val="8"/>
      <name val="Arial"/>
      <family val="2"/>
    </font>
    <font>
      <sz val="9"/>
      <name val="Arial"/>
      <family val="2"/>
    </font>
    <font>
      <b/>
      <sz val="11"/>
      <name val="Arial"/>
      <family val="2"/>
    </font>
    <font>
      <b/>
      <sz val="12"/>
      <name val="Arial"/>
      <family val="2"/>
    </font>
    <font>
      <sz val="11"/>
      <color rgb="FF3F3F76"/>
      <name val="Calibri"/>
      <family val="2"/>
      <scheme val="minor"/>
    </font>
    <font>
      <b/>
      <sz val="4"/>
      <name val="Arial"/>
      <family val="2"/>
    </font>
    <font>
      <sz val="8"/>
      <name val="Arial"/>
      <family val="2"/>
    </font>
    <font>
      <b/>
      <sz val="5"/>
      <name val="Arial"/>
      <family val="2"/>
    </font>
    <font>
      <b/>
      <u/>
      <sz val="10"/>
      <name val="Arial"/>
      <family val="2"/>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FFCC99"/>
      </patternFill>
    </fill>
    <fill>
      <patternFill patternType="solid">
        <fgColor theme="5" tint="0.79998168889431442"/>
        <bgColor indexed="64"/>
      </patternFill>
    </fill>
  </fills>
  <borders count="4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bottom style="thin">
        <color indexed="64"/>
      </bottom>
      <diagonal/>
    </border>
  </borders>
  <cellStyleXfs count="2">
    <xf numFmtId="0" fontId="0" fillId="0" borderId="0"/>
    <xf numFmtId="0" fontId="11" fillId="9" borderId="43" applyNumberFormat="0" applyAlignment="0" applyProtection="0"/>
  </cellStyleXfs>
  <cellXfs count="204">
    <xf numFmtId="0" fontId="0" fillId="0" borderId="0" xfId="0"/>
    <xf numFmtId="0" fontId="3" fillId="0" borderId="0" xfId="0" applyFont="1" applyAlignment="1">
      <alignment horizontal="justify" vertical="center" wrapText="1"/>
    </xf>
    <xf numFmtId="9" fontId="3" fillId="0" borderId="0" xfId="0" applyNumberFormat="1" applyFont="1" applyAlignment="1">
      <alignment horizontal="justify" vertical="center" wrapText="1"/>
    </xf>
    <xf numFmtId="9" fontId="4" fillId="0" borderId="0" xfId="0" applyNumberFormat="1" applyFont="1" applyAlignment="1">
      <alignment horizontal="justify" vertical="center" wrapText="1"/>
    </xf>
    <xf numFmtId="10" fontId="4" fillId="0" borderId="0" xfId="0" applyNumberFormat="1" applyFont="1" applyAlignment="1">
      <alignment horizontal="center" vertical="center" wrapText="1"/>
    </xf>
    <xf numFmtId="1" fontId="3" fillId="3" borderId="0" xfId="0" applyNumberFormat="1" applyFont="1" applyFill="1" applyAlignment="1">
      <alignment horizontal="center" vertical="top" wrapText="1"/>
    </xf>
    <xf numFmtId="0" fontId="0" fillId="3" borderId="0" xfId="0" applyFill="1" applyAlignment="1">
      <alignment wrapText="1"/>
    </xf>
    <xf numFmtId="0" fontId="0" fillId="3" borderId="0" xfId="0" applyFill="1"/>
    <xf numFmtId="0" fontId="0" fillId="6" borderId="4" xfId="0" applyFill="1" applyBorder="1" applyAlignment="1">
      <alignment horizontal="center" vertical="center" wrapText="1"/>
    </xf>
    <xf numFmtId="0" fontId="0" fillId="3" borderId="4"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4" xfId="0" applyFill="1" applyBorder="1" applyAlignment="1">
      <alignment horizontal="center" vertical="center"/>
    </xf>
    <xf numFmtId="0" fontId="3" fillId="8" borderId="10" xfId="0" applyFont="1" applyFill="1" applyBorder="1" applyAlignment="1">
      <alignment horizontal="center" vertical="center" wrapText="1"/>
    </xf>
    <xf numFmtId="14" fontId="3" fillId="8" borderId="10" xfId="0" applyNumberFormat="1" applyFont="1" applyFill="1" applyBorder="1" applyAlignment="1">
      <alignment horizontal="center" vertical="center" wrapText="1"/>
    </xf>
    <xf numFmtId="14" fontId="0" fillId="3" borderId="0" xfId="0" applyNumberFormat="1" applyFill="1"/>
    <xf numFmtId="0" fontId="4" fillId="0" borderId="0" xfId="0" applyFont="1" applyAlignment="1">
      <alignment vertical="center" wrapText="1"/>
    </xf>
    <xf numFmtId="0" fontId="2" fillId="2" borderId="29" xfId="0" applyFont="1" applyFill="1" applyBorder="1" applyAlignment="1">
      <alignment horizontal="center" vertical="center" wrapText="1"/>
    </xf>
    <xf numFmtId="0" fontId="2" fillId="2" borderId="41" xfId="0" applyFont="1" applyFill="1" applyBorder="1" applyAlignment="1">
      <alignment horizontal="center" vertical="center" wrapText="1"/>
    </xf>
    <xf numFmtId="10" fontId="3" fillId="0" borderId="0" xfId="0" applyNumberFormat="1" applyFont="1" applyAlignment="1">
      <alignment horizontal="justify" vertical="center" wrapText="1"/>
    </xf>
    <xf numFmtId="0" fontId="4" fillId="0" borderId="0" xfId="0" applyFont="1" applyAlignment="1">
      <alignment horizontal="justify" vertical="center" wrapText="1"/>
    </xf>
    <xf numFmtId="0" fontId="3" fillId="0" borderId="0" xfId="0" applyFont="1" applyAlignment="1">
      <alignment horizontal="center" vertical="center" wrapText="1"/>
    </xf>
    <xf numFmtId="0" fontId="3" fillId="0" borderId="0" xfId="0" applyFont="1" applyAlignment="1">
      <alignment horizontal="right" vertical="center" wrapText="1"/>
    </xf>
    <xf numFmtId="1" fontId="3" fillId="8" borderId="10" xfId="0" applyNumberFormat="1" applyFont="1" applyFill="1" applyBorder="1" applyAlignment="1">
      <alignment horizontal="center" vertical="center" wrapText="1"/>
    </xf>
    <xf numFmtId="0" fontId="3" fillId="8" borderId="10" xfId="0" applyFont="1" applyFill="1" applyBorder="1" applyAlignment="1" applyProtection="1">
      <alignment horizontal="left" vertical="center" wrapText="1"/>
      <protection locked="0"/>
    </xf>
    <xf numFmtId="0" fontId="1" fillId="0" borderId="0" xfId="0" applyFont="1"/>
    <xf numFmtId="0" fontId="1" fillId="0" borderId="0" xfId="0" applyFont="1" applyAlignment="1">
      <alignment horizontal="center"/>
    </xf>
    <xf numFmtId="0" fontId="9" fillId="0" borderId="0" xfId="0" applyFont="1"/>
    <xf numFmtId="0" fontId="1" fillId="3" borderId="0" xfId="0" applyFont="1" applyFill="1"/>
    <xf numFmtId="0" fontId="1" fillId="0" borderId="0" xfId="0" applyFont="1" applyAlignment="1">
      <alignment horizontal="left" vertical="center"/>
    </xf>
    <xf numFmtId="0" fontId="3" fillId="8" borderId="27" xfId="0" applyFont="1" applyFill="1" applyBorder="1" applyAlignment="1">
      <alignment horizontal="left" vertical="center" wrapText="1"/>
    </xf>
    <xf numFmtId="0" fontId="3" fillId="3" borderId="0" xfId="0" applyFont="1" applyFill="1"/>
    <xf numFmtId="0" fontId="3" fillId="0" borderId="0" xfId="0" applyFont="1"/>
    <xf numFmtId="0" fontId="5" fillId="0" borderId="0" xfId="0" applyFont="1"/>
    <xf numFmtId="0" fontId="5" fillId="0" borderId="0" xfId="0" applyFont="1" applyAlignment="1">
      <alignment horizontal="center"/>
    </xf>
    <xf numFmtId="9" fontId="3" fillId="0" borderId="0" xfId="0" applyNumberFormat="1" applyFont="1" applyAlignment="1">
      <alignment horizontal="left" vertical="center" wrapText="1"/>
    </xf>
    <xf numFmtId="0" fontId="3" fillId="0" borderId="0" xfId="0" applyFont="1" applyAlignment="1">
      <alignment horizontal="center"/>
    </xf>
    <xf numFmtId="0" fontId="3" fillId="8" borderId="4" xfId="0" applyFont="1" applyFill="1" applyBorder="1" applyAlignment="1">
      <alignment horizontal="left" vertical="center" wrapText="1"/>
    </xf>
    <xf numFmtId="0" fontId="4" fillId="0" borderId="0" xfId="0" applyFont="1" applyAlignment="1">
      <alignment horizontal="right" vertical="center" wrapText="1"/>
    </xf>
    <xf numFmtId="0" fontId="3" fillId="0" borderId="0" xfId="0" applyFont="1" applyAlignment="1">
      <alignment horizontal="left" vertical="center" wrapText="1"/>
    </xf>
    <xf numFmtId="0" fontId="3" fillId="0" borderId="0" xfId="0" applyFont="1" applyAlignment="1">
      <alignment vertical="top"/>
    </xf>
    <xf numFmtId="0" fontId="3" fillId="8" borderId="15" xfId="0" applyFont="1" applyFill="1" applyBorder="1" applyAlignment="1">
      <alignment horizontal="center" vertical="center" wrapText="1"/>
    </xf>
    <xf numFmtId="0" fontId="3" fillId="8" borderId="10" xfId="0" applyFont="1" applyFill="1" applyBorder="1" applyAlignment="1">
      <alignment horizontal="left" vertical="center" wrapText="1"/>
    </xf>
    <xf numFmtId="0" fontId="3" fillId="8" borderId="10" xfId="0" applyFont="1" applyFill="1" applyBorder="1" applyAlignment="1">
      <alignment horizontal="center" vertical="center" textRotation="89" wrapText="1"/>
    </xf>
    <xf numFmtId="10" fontId="3" fillId="8" borderId="10" xfId="0" applyNumberFormat="1" applyFont="1" applyFill="1" applyBorder="1" applyAlignment="1">
      <alignment horizontal="center" vertical="center" wrapText="1"/>
    </xf>
    <xf numFmtId="0" fontId="1" fillId="0" borderId="27" xfId="0" applyFont="1" applyBorder="1" applyAlignment="1">
      <alignment horizontal="left" vertical="center"/>
    </xf>
    <xf numFmtId="0" fontId="1" fillId="0" borderId="9" xfId="0" applyFont="1" applyBorder="1" applyAlignment="1">
      <alignment horizontal="left" vertical="center"/>
    </xf>
    <xf numFmtId="0" fontId="1" fillId="0" borderId="4" xfId="0" applyFont="1" applyBorder="1" applyAlignment="1">
      <alignment horizontal="left" vertical="center"/>
    </xf>
    <xf numFmtId="0" fontId="4" fillId="0" borderId="0" xfId="0" applyFont="1" applyAlignment="1">
      <alignment horizontal="center" vertical="center" wrapText="1"/>
    </xf>
    <xf numFmtId="0" fontId="3" fillId="10" borderId="12" xfId="0" applyFont="1" applyFill="1" applyBorder="1" applyAlignment="1">
      <alignment horizontal="center" vertical="center" wrapText="1"/>
    </xf>
    <xf numFmtId="0" fontId="3" fillId="10" borderId="4" xfId="0" applyFont="1" applyFill="1" applyBorder="1" applyAlignment="1">
      <alignment horizontal="center" vertical="center" wrapText="1"/>
    </xf>
    <xf numFmtId="0" fontId="3" fillId="10" borderId="4" xfId="0" applyFont="1" applyFill="1" applyBorder="1" applyAlignment="1">
      <alignment horizontal="center" vertical="center" textRotation="89" wrapText="1"/>
    </xf>
    <xf numFmtId="14" fontId="3" fillId="10" borderId="10" xfId="0" applyNumberFormat="1" applyFont="1" applyFill="1" applyBorder="1" applyAlignment="1">
      <alignment horizontal="center" vertical="center" wrapText="1"/>
    </xf>
    <xf numFmtId="1" fontId="3" fillId="10" borderId="4" xfId="0" applyNumberFormat="1" applyFont="1" applyFill="1" applyBorder="1" applyAlignment="1">
      <alignment horizontal="center" vertical="center" wrapText="1"/>
    </xf>
    <xf numFmtId="10" fontId="3" fillId="10" borderId="4" xfId="0" applyNumberFormat="1" applyFont="1" applyFill="1" applyBorder="1" applyAlignment="1">
      <alignment horizontal="center" vertical="center" wrapText="1"/>
    </xf>
    <xf numFmtId="9" fontId="3" fillId="10" borderId="4" xfId="0" applyNumberFormat="1" applyFont="1" applyFill="1" applyBorder="1" applyAlignment="1">
      <alignment horizontal="left" vertical="center" wrapText="1"/>
    </xf>
    <xf numFmtId="0" fontId="3" fillId="10" borderId="4" xfId="0" applyFont="1" applyFill="1" applyBorder="1" applyAlignment="1">
      <alignment horizontal="left" vertical="center" wrapText="1"/>
    </xf>
    <xf numFmtId="0" fontId="3" fillId="5" borderId="4" xfId="0" applyFont="1" applyFill="1" applyBorder="1" applyAlignment="1">
      <alignment horizontal="center" vertical="center" wrapText="1"/>
    </xf>
    <xf numFmtId="14" fontId="3" fillId="5" borderId="4" xfId="0" applyNumberFormat="1" applyFont="1" applyFill="1" applyBorder="1" applyAlignment="1">
      <alignment horizontal="center" vertical="center" wrapText="1"/>
    </xf>
    <xf numFmtId="1" fontId="3" fillId="5" borderId="4" xfId="0" applyNumberFormat="1" applyFont="1" applyFill="1" applyBorder="1" applyAlignment="1">
      <alignment horizontal="center" vertical="center" wrapText="1"/>
    </xf>
    <xf numFmtId="10" fontId="3" fillId="5" borderId="4" xfId="0" applyNumberFormat="1" applyFont="1" applyFill="1" applyBorder="1" applyAlignment="1">
      <alignment horizontal="center" vertical="center" wrapText="1"/>
    </xf>
    <xf numFmtId="9" fontId="3" fillId="5" borderId="4" xfId="0" applyNumberFormat="1" applyFont="1" applyFill="1" applyBorder="1" applyAlignment="1">
      <alignment horizontal="left" vertical="center" wrapText="1"/>
    </xf>
    <xf numFmtId="0" fontId="3" fillId="8" borderId="15" xfId="0" applyFont="1" applyFill="1" applyBorder="1" applyAlignment="1">
      <alignment horizontal="left" vertical="center" wrapText="1"/>
    </xf>
    <xf numFmtId="14" fontId="3" fillId="8" borderId="11" xfId="0" applyNumberFormat="1"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0" xfId="0" applyFont="1" applyFill="1" applyAlignment="1">
      <alignment horizontal="left" vertical="center"/>
    </xf>
    <xf numFmtId="0" fontId="3" fillId="10" borderId="21" xfId="0" applyFont="1" applyFill="1" applyBorder="1" applyAlignment="1">
      <alignment horizontal="left" vertical="center" wrapText="1"/>
    </xf>
    <xf numFmtId="0" fontId="3" fillId="10" borderId="16" xfId="0" applyFont="1" applyFill="1" applyBorder="1" applyAlignment="1">
      <alignment horizontal="left" vertical="center" wrapText="1"/>
    </xf>
    <xf numFmtId="0" fontId="3" fillId="10" borderId="0" xfId="0" applyFont="1" applyFill="1" applyAlignment="1">
      <alignment horizontal="left" vertical="center"/>
    </xf>
    <xf numFmtId="0" fontId="3" fillId="7" borderId="0" xfId="0" applyFont="1" applyFill="1" applyAlignment="1">
      <alignment horizontal="left" vertical="center"/>
    </xf>
    <xf numFmtId="0" fontId="3" fillId="5" borderId="4" xfId="0" applyFont="1" applyFill="1" applyBorder="1" applyAlignment="1">
      <alignment horizontal="left" vertical="center" wrapText="1"/>
    </xf>
    <xf numFmtId="0" fontId="3" fillId="5" borderId="0" xfId="0" applyFont="1" applyFill="1" applyAlignment="1">
      <alignment horizontal="left" vertical="center"/>
    </xf>
    <xf numFmtId="0" fontId="1" fillId="0" borderId="0" xfId="0" applyFont="1" applyAlignment="1">
      <alignment horizontal="center" vertical="center"/>
    </xf>
    <xf numFmtId="9" fontId="3" fillId="0" borderId="0" xfId="0" applyNumberFormat="1" applyFont="1" applyAlignment="1">
      <alignment horizontal="center" vertical="center" wrapText="1"/>
    </xf>
    <xf numFmtId="0" fontId="3" fillId="0" borderId="0" xfId="0" applyFont="1" applyAlignment="1">
      <alignment horizontal="center" vertical="center" textRotation="89" wrapText="1"/>
    </xf>
    <xf numFmtId="14"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10" fontId="3" fillId="0" borderId="0" xfId="0" applyNumberFormat="1" applyFont="1" applyAlignment="1">
      <alignment horizontal="center" vertical="center" wrapText="1"/>
    </xf>
    <xf numFmtId="14" fontId="3" fillId="0" borderId="0" xfId="0" applyNumberFormat="1" applyFont="1" applyAlignment="1">
      <alignment horizontal="left" vertical="center" wrapText="1"/>
    </xf>
    <xf numFmtId="0" fontId="3" fillId="0" borderId="0" xfId="0" applyFont="1" applyAlignment="1">
      <alignment horizontal="left" vertical="center"/>
    </xf>
    <xf numFmtId="0" fontId="3" fillId="0" borderId="4" xfId="0" applyFont="1" applyBorder="1" applyAlignment="1">
      <alignment horizontal="center" vertical="center" wrapText="1"/>
    </xf>
    <xf numFmtId="1" fontId="1" fillId="0" borderId="0" xfId="1" applyNumberFormat="1" applyFont="1" applyFill="1" applyBorder="1" applyAlignment="1">
      <alignment horizontal="center" vertical="top" wrapText="1"/>
    </xf>
    <xf numFmtId="9" fontId="4" fillId="0" borderId="0" xfId="0" applyNumberFormat="1" applyFont="1" applyAlignment="1">
      <alignment horizontal="center" vertical="center" wrapText="1"/>
    </xf>
    <xf numFmtId="0" fontId="4" fillId="0" borderId="4" xfId="0" applyFont="1" applyBorder="1" applyAlignment="1">
      <alignment horizontal="center" vertical="center"/>
    </xf>
    <xf numFmtId="10" fontId="3" fillId="0" borderId="4" xfId="0" applyNumberFormat="1" applyFont="1" applyBorder="1" applyAlignment="1">
      <alignment horizontal="center" vertical="center" wrapText="1"/>
    </xf>
    <xf numFmtId="10" fontId="4" fillId="0" borderId="4" xfId="0" applyNumberFormat="1" applyFont="1" applyBorder="1" applyAlignment="1">
      <alignment horizontal="center" vertical="center" wrapText="1"/>
    </xf>
    <xf numFmtId="0" fontId="9" fillId="0" borderId="9" xfId="0" applyFont="1" applyBorder="1" applyAlignment="1">
      <alignment horizontal="left" vertical="center"/>
    </xf>
    <xf numFmtId="0" fontId="1" fillId="0" borderId="17" xfId="0" applyFont="1" applyBorder="1" applyAlignment="1">
      <alignment horizontal="left" vertical="center"/>
    </xf>
    <xf numFmtId="0" fontId="9" fillId="0" borderId="4" xfId="0" applyFont="1" applyBorder="1" applyAlignment="1">
      <alignment horizontal="left" vertical="center"/>
    </xf>
    <xf numFmtId="9" fontId="3" fillId="8" borderId="10" xfId="0" applyNumberFormat="1" applyFont="1" applyFill="1" applyBorder="1" applyAlignment="1">
      <alignment horizontal="center" vertical="center" wrapText="1"/>
    </xf>
    <xf numFmtId="9" fontId="3" fillId="10" borderId="21" xfId="0" applyNumberFormat="1" applyFont="1" applyFill="1" applyBorder="1" applyAlignment="1">
      <alignment horizontal="center" vertical="center" wrapText="1"/>
    </xf>
    <xf numFmtId="14" fontId="3" fillId="10" borderId="21" xfId="0" applyNumberFormat="1" applyFont="1" applyFill="1" applyBorder="1" applyAlignment="1">
      <alignment horizontal="left" vertical="center" wrapText="1"/>
    </xf>
    <xf numFmtId="0" fontId="3" fillId="8" borderId="41" xfId="0" applyFont="1" applyFill="1" applyBorder="1" applyAlignment="1">
      <alignment horizontal="justify" vertical="justify" wrapText="1"/>
    </xf>
    <xf numFmtId="0" fontId="3" fillId="10" borderId="7" xfId="0" applyFont="1" applyFill="1" applyBorder="1" applyAlignment="1">
      <alignment horizontal="justify" vertical="justify" wrapText="1"/>
    </xf>
    <xf numFmtId="0" fontId="7" fillId="0" borderId="21" xfId="0" applyFont="1" applyBorder="1" applyAlignment="1">
      <alignment horizontal="center" vertical="center" wrapText="1"/>
    </xf>
    <xf numFmtId="0" fontId="5" fillId="0" borderId="4" xfId="0" applyFont="1" applyBorder="1" applyAlignment="1">
      <alignment horizontal="center" vertical="center"/>
    </xf>
    <xf numFmtId="14" fontId="3" fillId="0" borderId="4" xfId="0" applyNumberFormat="1" applyFont="1" applyBorder="1" applyAlignment="1">
      <alignment horizontal="center" vertical="center" wrapText="1"/>
    </xf>
    <xf numFmtId="0" fontId="3" fillId="0" borderId="4" xfId="0" applyFont="1" applyBorder="1" applyAlignment="1">
      <alignment horizontal="justify" vertical="justify" wrapText="1"/>
    </xf>
    <xf numFmtId="0" fontId="5" fillId="0" borderId="4" xfId="0" applyFont="1" applyBorder="1" applyAlignment="1">
      <alignment horizontal="justify" vertical="center" wrapText="1"/>
    </xf>
    <xf numFmtId="0" fontId="3" fillId="0" borderId="4" xfId="0" applyFont="1" applyBorder="1" applyAlignment="1">
      <alignment horizontal="justify" vertical="center" wrapText="1"/>
    </xf>
    <xf numFmtId="0" fontId="13" fillId="8" borderId="10" xfId="0" applyFont="1" applyFill="1" applyBorder="1" applyAlignment="1">
      <alignment horizontal="justify" vertical="center" wrapText="1"/>
    </xf>
    <xf numFmtId="0" fontId="13" fillId="10" borderId="4" xfId="0" applyFont="1" applyFill="1" applyBorder="1" applyAlignment="1">
      <alignment horizontal="justify" vertical="center" wrapText="1"/>
    </xf>
    <xf numFmtId="0" fontId="13" fillId="5" borderId="4" xfId="0" applyFont="1" applyFill="1" applyBorder="1" applyAlignment="1">
      <alignment horizontal="justify" vertical="center" wrapText="1"/>
    </xf>
    <xf numFmtId="14" fontId="3" fillId="5" borderId="4" xfId="0" applyNumberFormat="1" applyFont="1" applyFill="1" applyBorder="1" applyAlignment="1">
      <alignment horizontal="left" vertical="center" wrapText="1"/>
    </xf>
    <xf numFmtId="0" fontId="14" fillId="0" borderId="0" xfId="0" applyFont="1" applyAlignment="1">
      <alignment horizontal="left" vertical="center" wrapText="1"/>
    </xf>
    <xf numFmtId="0" fontId="3" fillId="5" borderId="4" xfId="0" applyFont="1" applyFill="1" applyBorder="1" applyAlignment="1">
      <alignment horizontal="justify" vertical="justify" wrapText="1"/>
    </xf>
    <xf numFmtId="0" fontId="3" fillId="7" borderId="21" xfId="0" applyFont="1" applyFill="1" applyBorder="1" applyAlignment="1">
      <alignment horizontal="center" vertical="center" wrapText="1"/>
    </xf>
    <xf numFmtId="0" fontId="3" fillId="7" borderId="44" xfId="0" applyFont="1" applyFill="1" applyBorder="1" applyAlignment="1">
      <alignment horizontal="center" vertical="center" wrapText="1"/>
    </xf>
    <xf numFmtId="0" fontId="3" fillId="7" borderId="21" xfId="0" applyFont="1" applyFill="1" applyBorder="1" applyAlignment="1">
      <alignment horizontal="left" vertical="center" wrapText="1"/>
    </xf>
    <xf numFmtId="0" fontId="3" fillId="7" borderId="44" xfId="0" applyFont="1" applyFill="1" applyBorder="1" applyAlignment="1">
      <alignment horizontal="left" vertical="center" wrapText="1"/>
    </xf>
    <xf numFmtId="0" fontId="3" fillId="7" borderId="21" xfId="0" applyFont="1" applyFill="1" applyBorder="1" applyAlignment="1">
      <alignment horizontal="justify" vertical="justify" wrapText="1"/>
    </xf>
    <xf numFmtId="0" fontId="3" fillId="7" borderId="44" xfId="0" applyFont="1" applyFill="1" applyBorder="1" applyAlignment="1">
      <alignment horizontal="justify" vertical="justify" wrapText="1"/>
    </xf>
    <xf numFmtId="14" fontId="3" fillId="7" borderId="21" xfId="0" applyNumberFormat="1" applyFont="1" applyFill="1" applyBorder="1" applyAlignment="1">
      <alignment horizontal="center" vertical="center" wrapText="1"/>
    </xf>
    <xf numFmtId="9" fontId="3" fillId="7" borderId="21" xfId="0" applyNumberFormat="1" applyFont="1" applyFill="1" applyBorder="1" applyAlignment="1">
      <alignment horizontal="left" vertical="center" wrapText="1"/>
    </xf>
    <xf numFmtId="9" fontId="3" fillId="7" borderId="44" xfId="0" applyNumberFormat="1" applyFont="1" applyFill="1" applyBorder="1" applyAlignment="1">
      <alignment horizontal="left" vertical="center" wrapText="1"/>
    </xf>
    <xf numFmtId="10" fontId="3" fillId="7" borderId="21" xfId="0" applyNumberFormat="1" applyFont="1" applyFill="1" applyBorder="1" applyAlignment="1">
      <alignment horizontal="center" vertical="center" wrapText="1"/>
    </xf>
    <xf numFmtId="10" fontId="3" fillId="7" borderId="44" xfId="0" applyNumberFormat="1" applyFont="1" applyFill="1" applyBorder="1" applyAlignment="1">
      <alignment horizontal="center" vertical="center" wrapText="1"/>
    </xf>
    <xf numFmtId="0" fontId="13" fillId="7" borderId="21" xfId="0" applyFont="1" applyFill="1" applyBorder="1" applyAlignment="1">
      <alignment horizontal="justify" vertical="center" wrapText="1"/>
    </xf>
    <xf numFmtId="0" fontId="13" fillId="7" borderId="44" xfId="0" applyFont="1" applyFill="1" applyBorder="1" applyAlignment="1">
      <alignment horizontal="justify" vertical="center" wrapText="1"/>
    </xf>
    <xf numFmtId="14" fontId="3" fillId="7" borderId="31" xfId="0" applyNumberFormat="1" applyFont="1" applyFill="1" applyBorder="1" applyAlignment="1">
      <alignment horizontal="center" vertical="center" wrapText="1"/>
    </xf>
    <xf numFmtId="14" fontId="3" fillId="7" borderId="44" xfId="0" applyNumberFormat="1" applyFont="1" applyFill="1" applyBorder="1" applyAlignment="1">
      <alignment horizontal="center" vertical="center" wrapText="1"/>
    </xf>
    <xf numFmtId="1" fontId="3" fillId="7" borderId="21" xfId="0" applyNumberFormat="1" applyFont="1" applyFill="1" applyBorder="1" applyAlignment="1">
      <alignment horizontal="center" vertical="center" wrapText="1"/>
    </xf>
    <xf numFmtId="1" fontId="3" fillId="7" borderId="44" xfId="0" applyNumberFormat="1" applyFont="1" applyFill="1" applyBorder="1" applyAlignment="1">
      <alignment horizontal="center" vertical="center" wrapText="1"/>
    </xf>
    <xf numFmtId="0" fontId="3" fillId="7" borderId="7" xfId="0" applyFont="1" applyFill="1" applyBorder="1" applyAlignment="1">
      <alignment horizontal="center" vertical="center" wrapText="1"/>
    </xf>
    <xf numFmtId="0" fontId="3" fillId="7" borderId="20" xfId="0" applyFont="1" applyFill="1" applyBorder="1" applyAlignment="1">
      <alignment horizontal="center" vertical="center" wrapText="1"/>
    </xf>
    <xf numFmtId="0" fontId="3" fillId="7" borderId="21" xfId="0" applyFont="1" applyFill="1" applyBorder="1" applyAlignment="1">
      <alignment horizontal="center" vertical="center" textRotation="89" wrapText="1"/>
    </xf>
    <xf numFmtId="0" fontId="3" fillId="7" borderId="44" xfId="0" applyFont="1" applyFill="1" applyBorder="1" applyAlignment="1">
      <alignment horizontal="center" vertical="center" textRotation="89" wrapText="1"/>
    </xf>
    <xf numFmtId="0" fontId="3" fillId="5" borderId="4" xfId="0" applyFont="1" applyFill="1" applyBorder="1" applyAlignment="1">
      <alignment horizontal="left" vertical="center" wrapText="1"/>
    </xf>
    <xf numFmtId="14" fontId="3" fillId="5" borderId="4" xfId="0" applyNumberFormat="1"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21" xfId="0" applyFont="1" applyFill="1" applyBorder="1" applyAlignment="1">
      <alignment horizontal="justify" vertical="justify" wrapText="1"/>
    </xf>
    <xf numFmtId="0" fontId="3" fillId="5" borderId="44" xfId="0" applyFont="1" applyFill="1" applyBorder="1" applyAlignment="1">
      <alignment horizontal="justify" vertical="justify" wrapText="1"/>
    </xf>
    <xf numFmtId="0" fontId="12" fillId="0" borderId="0" xfId="0" applyFont="1" applyAlignment="1">
      <alignment horizontal="left" vertical="center" wrapText="1"/>
    </xf>
    <xf numFmtId="0" fontId="9" fillId="4" borderId="23" xfId="0" applyFont="1" applyFill="1" applyBorder="1" applyAlignment="1">
      <alignment horizontal="center" vertical="center"/>
    </xf>
    <xf numFmtId="0" fontId="9" fillId="4" borderId="24" xfId="0" applyFont="1" applyFill="1" applyBorder="1" applyAlignment="1">
      <alignment horizontal="center" vertical="center"/>
    </xf>
    <xf numFmtId="0" fontId="2" fillId="4" borderId="23" xfId="0" applyFont="1" applyFill="1" applyBorder="1" applyAlignment="1">
      <alignment horizontal="center" vertical="center" wrapText="1"/>
    </xf>
    <xf numFmtId="0" fontId="2" fillId="4" borderId="40" xfId="0" applyFont="1" applyFill="1" applyBorder="1" applyAlignment="1">
      <alignment horizontal="center" vertical="center" wrapText="1"/>
    </xf>
    <xf numFmtId="0" fontId="7" fillId="4" borderId="23" xfId="0" applyFont="1" applyFill="1" applyBorder="1" applyAlignment="1">
      <alignment horizontal="center" vertical="center" wrapText="1"/>
    </xf>
    <xf numFmtId="0" fontId="7" fillId="4" borderId="40"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2" fillId="2" borderId="23" xfId="0" applyFont="1" applyFill="1" applyBorder="1" applyAlignment="1" applyProtection="1">
      <alignment horizontal="center" vertical="center" wrapText="1"/>
      <protection locked="0"/>
    </xf>
    <xf numFmtId="0" fontId="2" fillId="2" borderId="40" xfId="0" applyFont="1" applyFill="1" applyBorder="1" applyAlignment="1" applyProtection="1">
      <alignment horizontal="center" vertical="center" wrapText="1"/>
      <protection locked="0"/>
    </xf>
    <xf numFmtId="0" fontId="7" fillId="5" borderId="23" xfId="0" applyFont="1" applyFill="1" applyBorder="1" applyAlignment="1" applyProtection="1">
      <alignment horizontal="center" vertical="center" wrapText="1"/>
      <protection locked="0"/>
    </xf>
    <xf numFmtId="0" fontId="7" fillId="5" borderId="40" xfId="0" applyFont="1" applyFill="1" applyBorder="1" applyAlignment="1" applyProtection="1">
      <alignment horizontal="center" vertical="center" wrapText="1"/>
      <protection locked="0"/>
    </xf>
    <xf numFmtId="0" fontId="7" fillId="2" borderId="23" xfId="0" applyFont="1" applyFill="1" applyBorder="1" applyAlignment="1" applyProtection="1">
      <alignment horizontal="center" vertical="center" wrapText="1"/>
      <protection locked="0"/>
    </xf>
    <xf numFmtId="0" fontId="7" fillId="2" borderId="40" xfId="0" applyFont="1" applyFill="1" applyBorder="1" applyAlignment="1" applyProtection="1">
      <alignment horizontal="center" vertical="center" wrapText="1"/>
      <protection locked="0"/>
    </xf>
    <xf numFmtId="0" fontId="2" fillId="5" borderId="23" xfId="0" applyFont="1" applyFill="1" applyBorder="1" applyAlignment="1" applyProtection="1">
      <alignment horizontal="center" vertical="center" wrapText="1"/>
      <protection locked="0"/>
    </xf>
    <xf numFmtId="0" fontId="2" fillId="5" borderId="40" xfId="0" applyFont="1" applyFill="1" applyBorder="1" applyAlignment="1" applyProtection="1">
      <alignment horizontal="center" vertical="center" wrapText="1"/>
      <protection locked="0"/>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1" fillId="0" borderId="8" xfId="0" applyFont="1" applyBorder="1" applyAlignment="1">
      <alignment horizontal="left"/>
    </xf>
    <xf numFmtId="0" fontId="1" fillId="0" borderId="37" xfId="0" applyFont="1" applyBorder="1" applyAlignment="1">
      <alignment horizontal="left"/>
    </xf>
    <xf numFmtId="0" fontId="1" fillId="0" borderId="27" xfId="0" applyFont="1" applyBorder="1" applyAlignment="1">
      <alignment horizontal="left" vertical="center"/>
    </xf>
    <xf numFmtId="0" fontId="1" fillId="0" borderId="9" xfId="0" applyFont="1" applyBorder="1" applyAlignment="1">
      <alignment horizontal="left" vertical="center"/>
    </xf>
    <xf numFmtId="0" fontId="1" fillId="0" borderId="37" xfId="0" applyFont="1" applyBorder="1" applyAlignment="1">
      <alignment horizontal="left" vertical="center"/>
    </xf>
    <xf numFmtId="0" fontId="8" fillId="0" borderId="12" xfId="0" applyFont="1" applyBorder="1" applyAlignment="1">
      <alignment horizontal="left"/>
    </xf>
    <xf numFmtId="0" fontId="8" fillId="0" borderId="4" xfId="0" applyFont="1" applyBorder="1" applyAlignment="1">
      <alignment horizontal="left"/>
    </xf>
    <xf numFmtId="0" fontId="1" fillId="0" borderId="1" xfId="0" applyFont="1" applyBorder="1" applyAlignment="1">
      <alignment horizontal="left" vertical="center"/>
    </xf>
    <xf numFmtId="0" fontId="1" fillId="0" borderId="3" xfId="0" applyFont="1" applyBorder="1" applyAlignment="1">
      <alignment horizontal="left" vertical="center"/>
    </xf>
    <xf numFmtId="0" fontId="1" fillId="0" borderId="2" xfId="0" applyFont="1" applyBorder="1" applyAlignment="1">
      <alignment horizontal="left" vertical="center"/>
    </xf>
    <xf numFmtId="14" fontId="1" fillId="0" borderId="1" xfId="0" applyNumberFormat="1" applyFont="1" applyBorder="1" applyAlignment="1">
      <alignment horizontal="left" vertical="center"/>
    </xf>
    <xf numFmtId="0" fontId="1" fillId="0" borderId="28"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4" xfId="0" applyFont="1" applyBorder="1" applyAlignment="1">
      <alignment horizontal="left" vertical="center"/>
    </xf>
    <xf numFmtId="14" fontId="1" fillId="0" borderId="4" xfId="0" applyNumberFormat="1" applyFont="1" applyBorder="1" applyAlignment="1">
      <alignment horizontal="left" vertical="center"/>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10" fillId="2" borderId="33" xfId="0" applyFont="1" applyFill="1" applyBorder="1" applyAlignment="1">
      <alignment horizontal="center" vertical="center" wrapText="1"/>
    </xf>
    <xf numFmtId="0" fontId="10" fillId="2" borderId="34" xfId="0" applyFont="1" applyFill="1" applyBorder="1" applyAlignment="1">
      <alignment horizontal="center" vertical="center" wrapText="1"/>
    </xf>
    <xf numFmtId="0" fontId="10" fillId="2" borderId="35" xfId="0" applyFont="1" applyFill="1" applyBorder="1" applyAlignment="1">
      <alignment horizontal="center" vertical="center" wrapText="1"/>
    </xf>
    <xf numFmtId="0" fontId="2" fillId="2" borderId="26" xfId="0" applyFont="1" applyFill="1" applyBorder="1" applyAlignment="1" applyProtection="1">
      <alignment horizontal="center" vertical="center" wrapText="1"/>
      <protection locked="0"/>
    </xf>
    <xf numFmtId="0" fontId="2" fillId="2" borderId="25" xfId="0" applyFont="1" applyFill="1" applyBorder="1" applyAlignment="1" applyProtection="1">
      <alignment horizontal="center" vertical="center" wrapText="1"/>
      <protection locked="0"/>
    </xf>
    <xf numFmtId="0" fontId="10" fillId="5" borderId="33" xfId="0" applyFont="1" applyFill="1" applyBorder="1" applyAlignment="1">
      <alignment horizontal="center" vertical="center" wrapText="1"/>
    </xf>
    <xf numFmtId="0" fontId="10" fillId="5" borderId="34" xfId="0" applyFont="1" applyFill="1" applyBorder="1" applyAlignment="1">
      <alignment horizontal="center" vertical="center" wrapText="1"/>
    </xf>
    <xf numFmtId="0" fontId="10" fillId="5" borderId="35" xfId="0" applyFont="1" applyFill="1" applyBorder="1" applyAlignment="1">
      <alignment horizontal="center" vertical="center" wrapText="1"/>
    </xf>
    <xf numFmtId="0" fontId="3" fillId="0" borderId="4" xfId="0" applyFont="1" applyBorder="1" applyAlignment="1">
      <alignment horizontal="center" vertical="center" wrapText="1"/>
    </xf>
    <xf numFmtId="14" fontId="1" fillId="0" borderId="1" xfId="0" applyNumberFormat="1" applyFont="1" applyBorder="1" applyAlignment="1">
      <alignment horizontal="left" vertical="center" wrapText="1"/>
    </xf>
    <xf numFmtId="14" fontId="1" fillId="0" borderId="2" xfId="0" applyNumberFormat="1" applyFont="1" applyBorder="1" applyAlignment="1">
      <alignment horizontal="left" vertical="center" wrapText="1"/>
    </xf>
    <xf numFmtId="0" fontId="1" fillId="3" borderId="36" xfId="0" applyFont="1" applyFill="1" applyBorder="1" applyAlignment="1">
      <alignment horizontal="left" vertical="center"/>
    </xf>
    <xf numFmtId="0" fontId="1" fillId="3" borderId="38" xfId="0" applyFont="1" applyFill="1" applyBorder="1" applyAlignment="1">
      <alignment horizontal="left" vertical="center"/>
    </xf>
    <xf numFmtId="0" fontId="1" fillId="3" borderId="39" xfId="0" applyFont="1" applyFill="1" applyBorder="1" applyAlignment="1">
      <alignment horizontal="left" vertical="center"/>
    </xf>
    <xf numFmtId="0" fontId="10" fillId="4" borderId="30" xfId="0" applyFont="1" applyFill="1" applyBorder="1" applyAlignment="1">
      <alignment horizontal="center" vertical="center" wrapText="1"/>
    </xf>
    <xf numFmtId="0" fontId="10" fillId="4" borderId="31" xfId="0" applyFont="1" applyFill="1" applyBorder="1" applyAlignment="1">
      <alignment horizontal="center" vertical="center" wrapText="1"/>
    </xf>
    <xf numFmtId="0" fontId="10" fillId="4" borderId="32" xfId="0" applyFont="1" applyFill="1" applyBorder="1" applyAlignment="1">
      <alignment horizontal="center" vertical="center" wrapText="1"/>
    </xf>
    <xf numFmtId="1" fontId="3" fillId="5" borderId="4" xfId="0" applyNumberFormat="1" applyFont="1" applyFill="1" applyBorder="1" applyAlignment="1">
      <alignment horizontal="center" vertical="center" wrapText="1"/>
    </xf>
    <xf numFmtId="10" fontId="3" fillId="5" borderId="4" xfId="0" applyNumberFormat="1" applyFont="1" applyFill="1" applyBorder="1" applyAlignment="1">
      <alignment horizontal="center" vertical="center" wrapText="1"/>
    </xf>
    <xf numFmtId="9" fontId="3" fillId="5" borderId="4" xfId="0" applyNumberFormat="1" applyFont="1" applyFill="1" applyBorder="1" applyAlignment="1">
      <alignment horizontal="center" vertical="center" wrapText="1"/>
    </xf>
    <xf numFmtId="0" fontId="13" fillId="5" borderId="4" xfId="0" applyFont="1" applyFill="1" applyBorder="1" applyAlignment="1">
      <alignment horizontal="justify" vertical="center" wrapText="1"/>
    </xf>
    <xf numFmtId="0" fontId="3" fillId="5" borderId="4" xfId="0" applyFont="1" applyFill="1" applyBorder="1" applyAlignment="1">
      <alignment horizontal="center" vertical="center" textRotation="89" wrapText="1"/>
    </xf>
    <xf numFmtId="9" fontId="3" fillId="0" borderId="0" xfId="0" applyNumberFormat="1" applyFont="1" applyAlignment="1">
      <alignment horizontal="left" vertical="center" wrapText="1"/>
    </xf>
    <xf numFmtId="0" fontId="7" fillId="0" borderId="4" xfId="0" applyFont="1" applyBorder="1" applyAlignment="1" applyProtection="1">
      <alignment horizontal="center" vertical="center" wrapText="1"/>
      <protection locked="0"/>
    </xf>
    <xf numFmtId="0" fontId="7" fillId="0" borderId="21"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7" fillId="0" borderId="22"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3" fillId="0" borderId="4" xfId="0" applyFont="1" applyBorder="1" applyAlignment="1">
      <alignment horizontal="justify" vertical="center" wrapText="1"/>
    </xf>
    <xf numFmtId="0" fontId="5" fillId="0" borderId="4" xfId="0" applyFont="1" applyBorder="1" applyAlignment="1">
      <alignment horizontal="center" vertical="center"/>
    </xf>
    <xf numFmtId="0" fontId="6" fillId="3" borderId="5"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19" xfId="0" applyFont="1" applyFill="1" applyBorder="1" applyAlignment="1">
      <alignment horizontal="center" vertical="center" wrapText="1"/>
    </xf>
    <xf numFmtId="0" fontId="6" fillId="3" borderId="20" xfId="0" applyFont="1" applyFill="1" applyBorder="1" applyAlignment="1">
      <alignment horizontal="center" vertical="center" wrapText="1"/>
    </xf>
    <xf numFmtId="0" fontId="6" fillId="3" borderId="18" xfId="0" applyFont="1" applyFill="1" applyBorder="1" applyAlignment="1">
      <alignment horizontal="center" vertical="center" wrapText="1"/>
    </xf>
  </cellXfs>
  <cellStyles count="2">
    <cellStyle name="Entrada" xfId="1" builtinId="20"/>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66FF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12</xdr:col>
      <xdr:colOff>762000</xdr:colOff>
      <xdr:row>17</xdr:row>
      <xdr:rowOff>345281</xdr:rowOff>
    </xdr:from>
    <xdr:to>
      <xdr:col>12</xdr:col>
      <xdr:colOff>2893060</xdr:colOff>
      <xdr:row>19</xdr:row>
      <xdr:rowOff>169386</xdr:rowOff>
    </xdr:to>
    <xdr:pic>
      <xdr:nvPicPr>
        <xdr:cNvPr id="4" name="image1.png">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stretch>
          <a:fillRect/>
        </a:stretch>
      </xdr:blipFill>
      <xdr:spPr>
        <a:xfrm>
          <a:off x="19359563" y="30253781"/>
          <a:ext cx="2131060" cy="586105"/>
        </a:xfrm>
        <a:prstGeom prst="rect">
          <a:avLst/>
        </a:prstGeom>
      </xdr:spPr>
    </xdr:pic>
    <xdr:clientData/>
  </xdr:twoCellAnchor>
  <xdr:twoCellAnchor editAs="oneCell">
    <xdr:from>
      <xdr:col>8</xdr:col>
      <xdr:colOff>187818</xdr:colOff>
      <xdr:row>18</xdr:row>
      <xdr:rowOff>17246</xdr:rowOff>
    </xdr:from>
    <xdr:to>
      <xdr:col>8</xdr:col>
      <xdr:colOff>563452</xdr:colOff>
      <xdr:row>18</xdr:row>
      <xdr:rowOff>359341</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046022" y="31758302"/>
          <a:ext cx="375634" cy="34209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26"/>
  <sheetViews>
    <sheetView showGridLines="0" topLeftCell="A8" zoomScale="71" zoomScaleNormal="71" zoomScaleSheetLayoutView="90" zoomScalePageLayoutView="55" workbookViewId="0">
      <pane xSplit="1" topLeftCell="P1" activePane="topRight" state="frozen"/>
      <selection pane="topRight" activeCell="Q10" sqref="Q10"/>
      <selection activeCell="A2" sqref="A2"/>
    </sheetView>
  </sheetViews>
  <sheetFormatPr defaultColWidth="11.5703125" defaultRowHeight="15"/>
  <cols>
    <col min="1" max="1" width="11.5703125" style="71"/>
    <col min="2" max="2" width="42.85546875" style="24" customWidth="1"/>
    <col min="3" max="3" width="11.85546875" style="71" customWidth="1"/>
    <col min="4" max="4" width="28.85546875" style="24" customWidth="1"/>
    <col min="5" max="5" width="11.42578125" style="25" customWidth="1"/>
    <col min="6" max="6" width="70.140625" style="24" customWidth="1"/>
    <col min="7" max="7" width="14.28515625" style="25" customWidth="1"/>
    <col min="8" max="8" width="16.7109375" style="25" customWidth="1"/>
    <col min="9" max="9" width="15.85546875" style="25" customWidth="1"/>
    <col min="10" max="10" width="17.42578125" style="25" customWidth="1"/>
    <col min="11" max="11" width="27.42578125" style="24" customWidth="1"/>
    <col min="12" max="12" width="13" style="25" customWidth="1"/>
    <col min="13" max="13" width="59.28515625" style="24" customWidth="1"/>
    <col min="14" max="14" width="16.7109375" style="28" customWidth="1"/>
    <col min="15" max="15" width="16.140625" style="24" customWidth="1"/>
    <col min="16" max="16" width="97.140625" style="26" customWidth="1"/>
    <col min="17" max="17" width="203" style="24" customWidth="1"/>
    <col min="18" max="18" width="35" style="24" customWidth="1"/>
    <col min="19" max="19" width="15.7109375" style="24" customWidth="1"/>
    <col min="20" max="20" width="11.5703125" style="24"/>
    <col min="21" max="21" width="13.85546875" style="24" customWidth="1"/>
    <col min="22" max="22" width="16.28515625" style="24" customWidth="1"/>
    <col min="23" max="23" width="11.42578125" style="27" customWidth="1"/>
    <col min="24" max="16384" width="11.5703125" style="24"/>
  </cols>
  <sheetData>
    <row r="1" spans="1:22" ht="15.75" hidden="1" thickBot="1">
      <c r="N1" s="24"/>
      <c r="Q1" s="24" t="s">
        <v>0</v>
      </c>
    </row>
    <row r="2" spans="1:22">
      <c r="A2" s="151" t="s">
        <v>1</v>
      </c>
      <c r="B2" s="152"/>
      <c r="C2" s="153" t="s">
        <v>2</v>
      </c>
      <c r="D2" s="154"/>
      <c r="E2" s="154"/>
      <c r="F2" s="154"/>
      <c r="G2" s="154"/>
      <c r="H2" s="154"/>
      <c r="I2" s="155"/>
      <c r="J2" s="153" t="s">
        <v>3</v>
      </c>
      <c r="K2" s="155"/>
      <c r="L2" s="44" t="s">
        <v>4</v>
      </c>
      <c r="M2" s="45"/>
      <c r="N2" s="45"/>
      <c r="O2" s="45"/>
      <c r="P2" s="85"/>
      <c r="Q2" s="45"/>
      <c r="R2" s="45"/>
      <c r="S2" s="45"/>
      <c r="T2" s="45"/>
      <c r="U2" s="45"/>
      <c r="V2" s="86"/>
    </row>
    <row r="3" spans="1:22" ht="14.25">
      <c r="A3" s="156" t="s">
        <v>5</v>
      </c>
      <c r="B3" s="157"/>
      <c r="C3" s="158" t="s">
        <v>6</v>
      </c>
      <c r="D3" s="159"/>
      <c r="E3" s="159"/>
      <c r="F3" s="159"/>
      <c r="G3" s="159"/>
      <c r="H3" s="159"/>
      <c r="I3" s="160"/>
      <c r="J3" s="158" t="s">
        <v>7</v>
      </c>
      <c r="K3" s="160"/>
      <c r="L3" s="161">
        <v>45092</v>
      </c>
      <c r="M3" s="159"/>
      <c r="N3" s="159"/>
      <c r="O3" s="159"/>
      <c r="P3" s="159"/>
      <c r="Q3" s="159"/>
      <c r="R3" s="159"/>
      <c r="S3" s="159"/>
      <c r="T3" s="159"/>
      <c r="U3" s="159"/>
      <c r="V3" s="162"/>
    </row>
    <row r="4" spans="1:22" ht="14.25">
      <c r="A4" s="156" t="s">
        <v>8</v>
      </c>
      <c r="B4" s="157"/>
      <c r="C4" s="163" t="s">
        <v>9</v>
      </c>
      <c r="D4" s="164"/>
      <c r="E4" s="164"/>
      <c r="F4" s="164"/>
      <c r="G4" s="164"/>
      <c r="H4" s="164"/>
      <c r="I4" s="164"/>
      <c r="J4" s="165" t="s">
        <v>10</v>
      </c>
      <c r="K4" s="165"/>
      <c r="L4" s="166">
        <v>45485</v>
      </c>
      <c r="M4" s="165"/>
      <c r="N4" s="165"/>
      <c r="O4" s="165"/>
      <c r="P4" s="165"/>
      <c r="Q4" s="165"/>
      <c r="R4" s="165"/>
      <c r="S4" s="165"/>
      <c r="T4" s="165"/>
      <c r="U4" s="165"/>
      <c r="V4" s="165"/>
    </row>
    <row r="5" spans="1:22">
      <c r="A5" s="156" t="s">
        <v>11</v>
      </c>
      <c r="B5" s="157"/>
      <c r="C5" s="158" t="s">
        <v>12</v>
      </c>
      <c r="D5" s="159"/>
      <c r="E5" s="159"/>
      <c r="F5" s="159"/>
      <c r="G5" s="159"/>
      <c r="H5" s="159"/>
      <c r="I5" s="160"/>
      <c r="J5" s="158" t="s">
        <v>13</v>
      </c>
      <c r="K5" s="160"/>
      <c r="L5" s="178">
        <v>45454</v>
      </c>
      <c r="M5" s="179"/>
      <c r="N5" s="46"/>
      <c r="O5" s="46"/>
      <c r="P5" s="87"/>
      <c r="Q5" s="46"/>
      <c r="R5" s="46"/>
      <c r="S5" s="46"/>
      <c r="T5" s="46"/>
      <c r="U5" s="46"/>
      <c r="V5" s="46"/>
    </row>
    <row r="6" spans="1:22" s="24" customFormat="1" ht="19.5" customHeight="1" thickBot="1">
      <c r="A6" s="167" t="s">
        <v>14</v>
      </c>
      <c r="B6" s="168"/>
      <c r="C6" s="180" t="s">
        <v>15</v>
      </c>
      <c r="D6" s="181"/>
      <c r="E6" s="181"/>
      <c r="F6" s="181"/>
      <c r="G6" s="181"/>
      <c r="H6" s="181"/>
      <c r="I6" s="181"/>
      <c r="J6" s="181"/>
      <c r="K6" s="181"/>
      <c r="L6" s="181"/>
      <c r="M6" s="181"/>
      <c r="N6" s="181"/>
      <c r="O6" s="181"/>
      <c r="P6" s="181"/>
      <c r="Q6" s="181"/>
      <c r="R6" s="181"/>
      <c r="S6" s="181"/>
      <c r="T6" s="181"/>
      <c r="U6" s="181"/>
      <c r="V6" s="182"/>
    </row>
    <row r="7" spans="1:22" ht="28.5" customHeight="1" thickBot="1">
      <c r="A7" s="169" t="s">
        <v>16</v>
      </c>
      <c r="B7" s="170"/>
      <c r="C7" s="170"/>
      <c r="D7" s="170"/>
      <c r="E7" s="170"/>
      <c r="F7" s="170"/>
      <c r="G7" s="170"/>
      <c r="H7" s="170"/>
      <c r="I7" s="170"/>
      <c r="J7" s="170"/>
      <c r="K7" s="170"/>
      <c r="L7" s="170"/>
      <c r="M7" s="170"/>
      <c r="N7" s="170"/>
      <c r="O7" s="170"/>
      <c r="P7" s="171"/>
      <c r="Q7" s="174" t="s">
        <v>17</v>
      </c>
      <c r="R7" s="175"/>
      <c r="S7" s="176"/>
      <c r="T7" s="183" t="s">
        <v>18</v>
      </c>
      <c r="U7" s="184"/>
      <c r="V7" s="185"/>
    </row>
    <row r="8" spans="1:22" thickBot="1">
      <c r="A8" s="140" t="s">
        <v>19</v>
      </c>
      <c r="B8" s="140" t="s">
        <v>20</v>
      </c>
      <c r="C8" s="140" t="s">
        <v>21</v>
      </c>
      <c r="D8" s="140" t="s">
        <v>22</v>
      </c>
      <c r="E8" s="140" t="s">
        <v>23</v>
      </c>
      <c r="F8" s="140" t="s">
        <v>24</v>
      </c>
      <c r="G8" s="172" t="s">
        <v>25</v>
      </c>
      <c r="H8" s="173"/>
      <c r="I8" s="140" t="s">
        <v>26</v>
      </c>
      <c r="J8" s="140" t="s">
        <v>27</v>
      </c>
      <c r="K8" s="144" t="s">
        <v>28</v>
      </c>
      <c r="L8" s="140" t="s">
        <v>29</v>
      </c>
      <c r="M8" s="140" t="s">
        <v>30</v>
      </c>
      <c r="N8" s="140" t="s">
        <v>31</v>
      </c>
      <c r="O8" s="140" t="s">
        <v>32</v>
      </c>
      <c r="P8" s="138" t="s">
        <v>33</v>
      </c>
      <c r="Q8" s="146" t="s">
        <v>34</v>
      </c>
      <c r="R8" s="146" t="s">
        <v>35</v>
      </c>
      <c r="S8" s="142" t="s">
        <v>36</v>
      </c>
      <c r="T8" s="136" t="s">
        <v>37</v>
      </c>
      <c r="U8" s="134" t="s">
        <v>38</v>
      </c>
      <c r="V8" s="132" t="s">
        <v>39</v>
      </c>
    </row>
    <row r="9" spans="1:22" ht="20.25" customHeight="1" thickBot="1">
      <c r="A9" s="141"/>
      <c r="B9" s="141"/>
      <c r="C9" s="141"/>
      <c r="D9" s="141"/>
      <c r="E9" s="141"/>
      <c r="F9" s="141"/>
      <c r="G9" s="16" t="s">
        <v>40</v>
      </c>
      <c r="H9" s="17" t="s">
        <v>41</v>
      </c>
      <c r="I9" s="141"/>
      <c r="J9" s="141"/>
      <c r="K9" s="145"/>
      <c r="L9" s="141"/>
      <c r="M9" s="141"/>
      <c r="N9" s="141"/>
      <c r="O9" s="141"/>
      <c r="P9" s="139"/>
      <c r="Q9" s="147"/>
      <c r="R9" s="147"/>
      <c r="S9" s="143"/>
      <c r="T9" s="137"/>
      <c r="U9" s="135"/>
      <c r="V9" s="133"/>
    </row>
    <row r="10" spans="1:22" s="64" customFormat="1" ht="409.6" customHeight="1" thickBot="1">
      <c r="A10" s="40">
        <v>1</v>
      </c>
      <c r="B10" s="41" t="s">
        <v>42</v>
      </c>
      <c r="C10" s="42" t="s">
        <v>43</v>
      </c>
      <c r="D10" s="41" t="s">
        <v>44</v>
      </c>
      <c r="E10" s="12" t="s">
        <v>45</v>
      </c>
      <c r="F10" s="41" t="s">
        <v>46</v>
      </c>
      <c r="G10" s="13">
        <v>45117</v>
      </c>
      <c r="H10" s="13">
        <v>45272</v>
      </c>
      <c r="I10" s="22">
        <f>(H10-G10)/7</f>
        <v>22.142857142857142</v>
      </c>
      <c r="J10" s="43">
        <v>1</v>
      </c>
      <c r="K10" s="23" t="s">
        <v>47</v>
      </c>
      <c r="L10" s="88">
        <v>1</v>
      </c>
      <c r="M10" s="99" t="s">
        <v>48</v>
      </c>
      <c r="N10" s="41" t="s">
        <v>49</v>
      </c>
      <c r="O10" s="36" t="s">
        <v>50</v>
      </c>
      <c r="P10" s="29" t="s">
        <v>51</v>
      </c>
      <c r="Q10" s="91" t="s">
        <v>52</v>
      </c>
      <c r="R10" s="61" t="s">
        <v>53</v>
      </c>
      <c r="S10" s="62">
        <v>45454</v>
      </c>
      <c r="T10" s="36"/>
      <c r="U10" s="41"/>
      <c r="V10" s="63"/>
    </row>
    <row r="11" spans="1:22" s="67" customFormat="1" ht="319.5" customHeight="1" thickBot="1">
      <c r="A11" s="48">
        <v>2</v>
      </c>
      <c r="B11" s="55" t="s">
        <v>54</v>
      </c>
      <c r="C11" s="50" t="s">
        <v>55</v>
      </c>
      <c r="D11" s="55" t="s">
        <v>56</v>
      </c>
      <c r="E11" s="49" t="s">
        <v>45</v>
      </c>
      <c r="F11" s="55" t="s">
        <v>57</v>
      </c>
      <c r="G11" s="51">
        <v>45117</v>
      </c>
      <c r="H11" s="51">
        <v>45272</v>
      </c>
      <c r="I11" s="52">
        <f t="shared" ref="I11:I15" si="0">(H11-G11)/7</f>
        <v>22.142857142857142</v>
      </c>
      <c r="J11" s="53">
        <v>1</v>
      </c>
      <c r="K11" s="54" t="s">
        <v>58</v>
      </c>
      <c r="L11" s="89">
        <v>1</v>
      </c>
      <c r="M11" s="100" t="s">
        <v>59</v>
      </c>
      <c r="N11" s="55" t="s">
        <v>49</v>
      </c>
      <c r="O11" s="55" t="s">
        <v>50</v>
      </c>
      <c r="P11" s="55" t="s">
        <v>60</v>
      </c>
      <c r="Q11" s="92" t="s">
        <v>61</v>
      </c>
      <c r="R11" s="65" t="s">
        <v>53</v>
      </c>
      <c r="S11" s="90">
        <v>45271</v>
      </c>
      <c r="T11" s="55"/>
      <c r="U11" s="55"/>
      <c r="V11" s="66"/>
    </row>
    <row r="12" spans="1:22" s="68" customFormat="1" ht="341.25" customHeight="1">
      <c r="A12" s="122">
        <v>3</v>
      </c>
      <c r="B12" s="107" t="s">
        <v>62</v>
      </c>
      <c r="C12" s="124" t="s">
        <v>63</v>
      </c>
      <c r="D12" s="107" t="s">
        <v>64</v>
      </c>
      <c r="E12" s="105" t="s">
        <v>45</v>
      </c>
      <c r="F12" s="107" t="s">
        <v>65</v>
      </c>
      <c r="G12" s="118">
        <v>45117</v>
      </c>
      <c r="H12" s="118">
        <v>45272</v>
      </c>
      <c r="I12" s="120">
        <f t="shared" si="0"/>
        <v>22.142857142857142</v>
      </c>
      <c r="J12" s="114">
        <v>1</v>
      </c>
      <c r="K12" s="112" t="s">
        <v>66</v>
      </c>
      <c r="L12" s="114">
        <v>1</v>
      </c>
      <c r="M12" s="116" t="s">
        <v>67</v>
      </c>
      <c r="N12" s="105" t="s">
        <v>49</v>
      </c>
      <c r="O12" s="105" t="s">
        <v>50</v>
      </c>
      <c r="P12" s="107" t="s">
        <v>68</v>
      </c>
      <c r="Q12" s="109" t="s">
        <v>69</v>
      </c>
      <c r="R12" s="107" t="s">
        <v>53</v>
      </c>
      <c r="S12" s="111">
        <v>45454</v>
      </c>
      <c r="T12" s="105"/>
      <c r="U12" s="105"/>
      <c r="V12" s="105"/>
    </row>
    <row r="13" spans="1:22" s="68" customFormat="1" ht="34.5" customHeight="1">
      <c r="A13" s="123"/>
      <c r="B13" s="108"/>
      <c r="C13" s="125"/>
      <c r="D13" s="108"/>
      <c r="E13" s="106"/>
      <c r="F13" s="108"/>
      <c r="G13" s="119"/>
      <c r="H13" s="119"/>
      <c r="I13" s="121"/>
      <c r="J13" s="115"/>
      <c r="K13" s="113"/>
      <c r="L13" s="115"/>
      <c r="M13" s="117"/>
      <c r="N13" s="106"/>
      <c r="O13" s="106"/>
      <c r="P13" s="108"/>
      <c r="Q13" s="110"/>
      <c r="R13" s="108"/>
      <c r="S13" s="106"/>
      <c r="T13" s="106"/>
      <c r="U13" s="106"/>
      <c r="V13" s="106"/>
    </row>
    <row r="14" spans="1:22" s="70" customFormat="1" ht="375.75" customHeight="1">
      <c r="A14" s="128">
        <v>4</v>
      </c>
      <c r="B14" s="128" t="s">
        <v>70</v>
      </c>
      <c r="C14" s="190" t="s">
        <v>71</v>
      </c>
      <c r="D14" s="128" t="s">
        <v>72</v>
      </c>
      <c r="E14" s="56" t="s">
        <v>45</v>
      </c>
      <c r="F14" s="69" t="s">
        <v>73</v>
      </c>
      <c r="G14" s="57">
        <v>45117</v>
      </c>
      <c r="H14" s="57">
        <v>45272</v>
      </c>
      <c r="I14" s="58">
        <f t="shared" si="0"/>
        <v>22.142857142857142</v>
      </c>
      <c r="J14" s="59">
        <v>0.2</v>
      </c>
      <c r="K14" s="60" t="s">
        <v>74</v>
      </c>
      <c r="L14" s="59">
        <v>0.2</v>
      </c>
      <c r="M14" s="101" t="s">
        <v>75</v>
      </c>
      <c r="N14" s="69" t="s">
        <v>49</v>
      </c>
      <c r="O14" s="69" t="s">
        <v>50</v>
      </c>
      <c r="P14" s="69" t="s">
        <v>76</v>
      </c>
      <c r="Q14" s="104" t="s">
        <v>77</v>
      </c>
      <c r="R14" s="69" t="s">
        <v>53</v>
      </c>
      <c r="S14" s="102">
        <v>45454</v>
      </c>
      <c r="T14" s="69"/>
      <c r="U14" s="69"/>
      <c r="V14" s="69"/>
    </row>
    <row r="15" spans="1:22" s="70" customFormat="1" ht="409.5" customHeight="1">
      <c r="A15" s="128"/>
      <c r="B15" s="128"/>
      <c r="C15" s="190"/>
      <c r="D15" s="128"/>
      <c r="E15" s="128" t="s">
        <v>78</v>
      </c>
      <c r="F15" s="128" t="s">
        <v>79</v>
      </c>
      <c r="G15" s="127">
        <v>45117</v>
      </c>
      <c r="H15" s="127">
        <v>45485</v>
      </c>
      <c r="I15" s="186">
        <f t="shared" si="0"/>
        <v>52.571428571428569</v>
      </c>
      <c r="J15" s="187">
        <v>0.8</v>
      </c>
      <c r="K15" s="188" t="s">
        <v>80</v>
      </c>
      <c r="L15" s="187">
        <v>0.8</v>
      </c>
      <c r="M15" s="189" t="s">
        <v>81</v>
      </c>
      <c r="N15" s="128" t="s">
        <v>49</v>
      </c>
      <c r="O15" s="128" t="s">
        <v>50</v>
      </c>
      <c r="P15" s="126" t="s">
        <v>82</v>
      </c>
      <c r="Q15" s="129" t="s">
        <v>83</v>
      </c>
      <c r="R15" s="126" t="s">
        <v>53</v>
      </c>
      <c r="S15" s="127">
        <v>45454</v>
      </c>
      <c r="T15" s="128"/>
      <c r="U15" s="128"/>
      <c r="V15" s="128"/>
    </row>
    <row r="16" spans="1:22" s="70" customFormat="1" ht="409.5" customHeight="1">
      <c r="A16" s="128"/>
      <c r="B16" s="128"/>
      <c r="C16" s="190"/>
      <c r="D16" s="128"/>
      <c r="E16" s="128"/>
      <c r="F16" s="128"/>
      <c r="G16" s="127"/>
      <c r="H16" s="127"/>
      <c r="I16" s="186"/>
      <c r="J16" s="187"/>
      <c r="K16" s="188"/>
      <c r="L16" s="187"/>
      <c r="M16" s="189"/>
      <c r="N16" s="128"/>
      <c r="O16" s="128"/>
      <c r="P16" s="126"/>
      <c r="Q16" s="130"/>
      <c r="R16" s="126"/>
      <c r="S16" s="127"/>
      <c r="T16" s="128"/>
      <c r="U16" s="128"/>
      <c r="V16" s="128"/>
    </row>
    <row r="17" spans="1:23" s="78" customFormat="1" ht="30" customHeight="1">
      <c r="A17" s="103"/>
      <c r="B17" s="38"/>
      <c r="C17" s="73"/>
      <c r="D17" s="38"/>
      <c r="E17" s="20"/>
      <c r="F17" s="38"/>
      <c r="G17" s="74"/>
      <c r="H17" s="74"/>
      <c r="I17" s="75"/>
      <c r="J17" s="76"/>
      <c r="K17" s="34"/>
      <c r="L17" s="76"/>
      <c r="M17" s="38"/>
      <c r="N17" s="38"/>
      <c r="O17" s="38"/>
      <c r="P17" s="38"/>
      <c r="Q17" s="38"/>
      <c r="R17" s="38"/>
      <c r="S17" s="77"/>
      <c r="T17" s="38"/>
      <c r="U17" s="38"/>
      <c r="V17" s="38"/>
    </row>
    <row r="18" spans="1:23" s="31" customFormat="1" ht="30" customHeight="1">
      <c r="A18" s="15"/>
      <c r="B18" s="15"/>
      <c r="C18" s="47"/>
      <c r="D18" s="82" t="s">
        <v>84</v>
      </c>
      <c r="E18" s="82" t="s">
        <v>85</v>
      </c>
      <c r="G18" s="72"/>
      <c r="H18" s="81" t="s">
        <v>86</v>
      </c>
      <c r="I18" s="5"/>
      <c r="J18" s="20"/>
      <c r="K18" s="1"/>
      <c r="L18" s="20"/>
      <c r="M18" s="19" t="s">
        <v>87</v>
      </c>
      <c r="N18" s="38"/>
      <c r="O18" s="1"/>
      <c r="P18" s="19"/>
      <c r="Q18" s="1"/>
      <c r="R18" s="1"/>
      <c r="S18" s="1"/>
      <c r="T18" s="1"/>
      <c r="U18" s="1"/>
      <c r="V18" s="1"/>
      <c r="W18" s="30"/>
    </row>
    <row r="19" spans="1:23" ht="30" customHeight="1">
      <c r="A19" s="131"/>
      <c r="B19" s="131"/>
      <c r="C19" s="21"/>
      <c r="D19" s="79" t="s">
        <v>88</v>
      </c>
      <c r="E19" s="83">
        <f>L10</f>
        <v>1</v>
      </c>
      <c r="G19" s="79" t="s">
        <v>89</v>
      </c>
      <c r="H19" s="148"/>
      <c r="I19" s="149"/>
      <c r="J19" s="150"/>
      <c r="L19" s="79" t="s">
        <v>89</v>
      </c>
      <c r="M19" s="79"/>
      <c r="N19" s="20"/>
      <c r="O19" s="1"/>
      <c r="P19" s="19"/>
      <c r="Q19" s="1"/>
      <c r="R19" s="1"/>
      <c r="S19" s="1"/>
      <c r="T19" s="1"/>
      <c r="U19" s="1"/>
      <c r="V19" s="1"/>
    </row>
    <row r="20" spans="1:23" ht="30" customHeight="1">
      <c r="A20" s="47"/>
      <c r="B20" s="15"/>
      <c r="C20" s="21"/>
      <c r="D20" s="79" t="s">
        <v>90</v>
      </c>
      <c r="E20" s="83">
        <f>L11</f>
        <v>1</v>
      </c>
      <c r="G20" s="79" t="s">
        <v>91</v>
      </c>
      <c r="H20" s="177" t="s">
        <v>92</v>
      </c>
      <c r="I20" s="177"/>
      <c r="J20" s="177"/>
      <c r="L20" s="79" t="s">
        <v>91</v>
      </c>
      <c r="M20" s="79" t="s">
        <v>93</v>
      </c>
      <c r="N20" s="20"/>
      <c r="O20" s="1"/>
      <c r="P20" s="19"/>
      <c r="Q20" s="1"/>
      <c r="R20" s="1"/>
      <c r="S20" s="1"/>
      <c r="T20" s="1"/>
      <c r="U20" s="1"/>
      <c r="V20" s="1"/>
    </row>
    <row r="21" spans="1:23" ht="30" customHeight="1">
      <c r="A21" s="47"/>
      <c r="B21" s="15"/>
      <c r="C21" s="21"/>
      <c r="D21" s="79" t="s">
        <v>94</v>
      </c>
      <c r="E21" s="83">
        <f>L12</f>
        <v>1</v>
      </c>
      <c r="G21" s="79" t="s">
        <v>95</v>
      </c>
      <c r="H21" s="177" t="s">
        <v>96</v>
      </c>
      <c r="I21" s="177"/>
      <c r="J21" s="177"/>
      <c r="L21" s="79" t="s">
        <v>95</v>
      </c>
      <c r="M21" s="79" t="s">
        <v>97</v>
      </c>
      <c r="N21" s="20"/>
      <c r="O21" s="1"/>
      <c r="P21" s="19"/>
      <c r="Q21" s="1"/>
      <c r="R21" s="1"/>
      <c r="S21" s="1"/>
      <c r="T21" s="1"/>
      <c r="U21" s="1"/>
      <c r="V21" s="1"/>
    </row>
    <row r="22" spans="1:23" ht="30" customHeight="1">
      <c r="A22" s="24"/>
      <c r="B22" s="15"/>
      <c r="C22" s="15"/>
      <c r="D22" s="79" t="s">
        <v>98</v>
      </c>
      <c r="E22" s="83">
        <f>L14+L15</f>
        <v>1</v>
      </c>
      <c r="G22" s="72"/>
      <c r="H22" s="72"/>
      <c r="I22" s="80"/>
      <c r="J22" s="20"/>
      <c r="K22" s="1"/>
      <c r="L22" s="20"/>
      <c r="M22" s="1"/>
      <c r="N22" s="38"/>
      <c r="O22" s="1"/>
      <c r="P22" s="19"/>
      <c r="Q22" s="1"/>
      <c r="R22" s="1"/>
      <c r="S22" s="1"/>
      <c r="T22" s="1"/>
      <c r="U22" s="1"/>
      <c r="V22" s="1"/>
    </row>
    <row r="23" spans="1:23" ht="30" customHeight="1">
      <c r="A23" s="47"/>
      <c r="B23" s="37"/>
      <c r="C23" s="20"/>
      <c r="D23" s="82" t="s">
        <v>99</v>
      </c>
      <c r="E23" s="84">
        <f>SUM(E19:E22)/4</f>
        <v>1</v>
      </c>
      <c r="F23" s="18"/>
      <c r="G23" s="72"/>
      <c r="H23" s="72"/>
      <c r="I23" s="5"/>
      <c r="J23" s="20"/>
      <c r="K23" s="1"/>
      <c r="L23" s="20"/>
      <c r="M23" s="1"/>
      <c r="N23" s="38"/>
      <c r="O23" s="1"/>
      <c r="P23" s="19"/>
      <c r="Q23" s="1"/>
      <c r="R23" s="1"/>
      <c r="S23" s="1"/>
      <c r="T23" s="1"/>
      <c r="U23" s="1"/>
      <c r="V23" s="1"/>
    </row>
    <row r="24" spans="1:23" ht="50.1" customHeight="1">
      <c r="A24" s="47"/>
      <c r="B24" s="37"/>
      <c r="C24" s="24"/>
      <c r="E24" s="24"/>
      <c r="F24" s="18"/>
      <c r="G24" s="24"/>
      <c r="H24" s="24"/>
      <c r="I24" s="24"/>
      <c r="J24" s="20"/>
      <c r="K24" s="1"/>
      <c r="L24" s="20"/>
      <c r="M24" s="1"/>
      <c r="N24" s="38"/>
      <c r="O24" s="1"/>
      <c r="P24" s="19"/>
      <c r="Q24" s="1"/>
      <c r="R24" s="1"/>
      <c r="S24" s="1"/>
      <c r="T24" s="1"/>
      <c r="U24" s="1"/>
      <c r="V24" s="1"/>
    </row>
    <row r="25" spans="1:23" ht="50.1" customHeight="1">
      <c r="A25" s="24"/>
      <c r="C25" s="24"/>
      <c r="E25" s="24"/>
      <c r="F25" s="3"/>
      <c r="G25" s="24"/>
      <c r="H25" s="24"/>
      <c r="I25" s="24"/>
      <c r="J25" s="20"/>
      <c r="K25" s="1"/>
      <c r="L25" s="20"/>
      <c r="M25" s="1"/>
      <c r="N25" s="38"/>
      <c r="O25" s="1"/>
      <c r="P25" s="19"/>
      <c r="Q25" s="1"/>
      <c r="R25" s="1"/>
      <c r="S25" s="1"/>
      <c r="T25" s="1"/>
      <c r="U25" s="1"/>
      <c r="V25" s="1"/>
    </row>
    <row r="26" spans="1:23" ht="50.1" customHeight="1">
      <c r="C26" s="24"/>
      <c r="E26" s="24"/>
      <c r="G26" s="24"/>
      <c r="H26" s="24"/>
      <c r="I26" s="24"/>
    </row>
  </sheetData>
  <mergeCells count="89">
    <mergeCell ref="H20:J20"/>
    <mergeCell ref="H21:J21"/>
    <mergeCell ref="J5:K5"/>
    <mergeCell ref="L5:M5"/>
    <mergeCell ref="C6:V6"/>
    <mergeCell ref="T7:V7"/>
    <mergeCell ref="F15:F16"/>
    <mergeCell ref="G15:G16"/>
    <mergeCell ref="H15:H16"/>
    <mergeCell ref="I15:I16"/>
    <mergeCell ref="J15:J16"/>
    <mergeCell ref="K15:K16"/>
    <mergeCell ref="L15:L16"/>
    <mergeCell ref="M15:M16"/>
    <mergeCell ref="N15:N16"/>
    <mergeCell ref="C14:C16"/>
    <mergeCell ref="A6:B6"/>
    <mergeCell ref="B8:B9"/>
    <mergeCell ref="A5:B5"/>
    <mergeCell ref="D8:D9"/>
    <mergeCell ref="Q8:Q9"/>
    <mergeCell ref="A7:P7"/>
    <mergeCell ref="G8:H8"/>
    <mergeCell ref="I8:I9"/>
    <mergeCell ref="J8:J9"/>
    <mergeCell ref="E8:E9"/>
    <mergeCell ref="C8:C9"/>
    <mergeCell ref="M8:M9"/>
    <mergeCell ref="C5:I5"/>
    <mergeCell ref="Q7:S7"/>
    <mergeCell ref="L3:V3"/>
    <mergeCell ref="A4:B4"/>
    <mergeCell ref="C4:I4"/>
    <mergeCell ref="J4:K4"/>
    <mergeCell ref="L4:V4"/>
    <mergeCell ref="A2:B2"/>
    <mergeCell ref="C2:I2"/>
    <mergeCell ref="A3:B3"/>
    <mergeCell ref="C3:I3"/>
    <mergeCell ref="J3:K3"/>
    <mergeCell ref="J2:K2"/>
    <mergeCell ref="A19:B19"/>
    <mergeCell ref="V8:V9"/>
    <mergeCell ref="U8:U9"/>
    <mergeCell ref="T8:T9"/>
    <mergeCell ref="P8:P9"/>
    <mergeCell ref="A8:A9"/>
    <mergeCell ref="S8:S9"/>
    <mergeCell ref="K8:K9"/>
    <mergeCell ref="N8:N9"/>
    <mergeCell ref="L8:L9"/>
    <mergeCell ref="F8:F9"/>
    <mergeCell ref="O8:O9"/>
    <mergeCell ref="R8:R9"/>
    <mergeCell ref="H19:J19"/>
    <mergeCell ref="A14:A16"/>
    <mergeCell ref="B14:B16"/>
    <mergeCell ref="D14:D16"/>
    <mergeCell ref="E15:E16"/>
    <mergeCell ref="O15:O16"/>
    <mergeCell ref="P15:P16"/>
    <mergeCell ref="Q15:Q16"/>
    <mergeCell ref="R15:R16"/>
    <mergeCell ref="S15:S16"/>
    <mergeCell ref="T15:T16"/>
    <mergeCell ref="U15:U16"/>
    <mergeCell ref="V15:V16"/>
    <mergeCell ref="A12:A13"/>
    <mergeCell ref="B12:B13"/>
    <mergeCell ref="C12:C13"/>
    <mergeCell ref="D12:D13"/>
    <mergeCell ref="E12:E13"/>
    <mergeCell ref="F12:F13"/>
    <mergeCell ref="G12:G13"/>
    <mergeCell ref="H12:H13"/>
    <mergeCell ref="I12:I13"/>
    <mergeCell ref="J12:J13"/>
    <mergeCell ref="K12:K13"/>
    <mergeCell ref="L12:L13"/>
    <mergeCell ref="M12:M13"/>
    <mergeCell ref="N12:N13"/>
    <mergeCell ref="O12:O13"/>
    <mergeCell ref="U12:U13"/>
    <mergeCell ref="V12:V13"/>
    <mergeCell ref="P12:P13"/>
    <mergeCell ref="Q12:Q13"/>
    <mergeCell ref="R12:R13"/>
    <mergeCell ref="S12:S13"/>
    <mergeCell ref="T12:T13"/>
  </mergeCells>
  <conditionalFormatting sqref="L10:L12">
    <cfRule type="cellIs" dxfId="1" priority="12" operator="greaterThan">
      <formula>1</formula>
    </cfRule>
  </conditionalFormatting>
  <conditionalFormatting sqref="L12">
    <cfRule type="cellIs" dxfId="0" priority="13" operator="greaterThan">
      <formula>100</formula>
    </cfRule>
  </conditionalFormatting>
  <dataValidations xWindow="1277" yWindow="379" count="5">
    <dataValidation type="date" operator="greaterThanOrEqual" allowBlank="1" showInputMessage="1" showErrorMessage="1" sqref="D19:D22" xr:uid="{00000000-0002-0000-0000-000000000000}">
      <formula1>41426</formula1>
    </dataValidation>
    <dataValidation allowBlank="1" showInputMessage="1" showErrorMessage="1" promptTitle="Validación" prompt="El porcentaje no debe exceder el 100%" sqref="L10:L12" xr:uid="{00000000-0002-0000-0000-000001000000}"/>
    <dataValidation operator="greaterThanOrEqual" allowBlank="1" showInputMessage="1" showErrorMessage="1" sqref="E17 E10:E12 E14:E15" xr:uid="{00000000-0002-0000-0000-000002000000}"/>
    <dataValidation type="date" allowBlank="1" showInputMessage="1" showErrorMessage="1" promptTitle="Validación" prompt="formato DD/MM/AA" sqref="G17 G10:G12 G14:G15" xr:uid="{00000000-0002-0000-0000-000003000000}">
      <formula1>45117</formula1>
      <formula2>45272</formula2>
    </dataValidation>
    <dataValidation type="date" allowBlank="1" showInputMessage="1" showErrorMessage="1" promptTitle="Validación" prompt="formato DD/MM/AA" sqref="H10:H12 H14" xr:uid="{00000000-0002-0000-0000-000004000000}">
      <formula1>45272</formula1>
      <formula2>45272</formula2>
    </dataValidation>
  </dataValidations>
  <pageMargins left="0.70866141732283472" right="0.70866141732283472" top="0.74803149606299213" bottom="0.74803149606299213" header="0.31496062992125984" footer="0.31496062992125984"/>
  <pageSetup paperSize="5" scale="26" fitToHeight="0" orientation="landscape" horizontalDpi="4294967294" r:id="rId1"/>
  <headerFooter>
    <oddHeader>&amp;L&amp;G&amp;C&amp;"Arial,Negrita"&amp;16&amp;K000000
PLAN DE MEJORAMIENTO ARCHIVÍSTICO&amp;RVersión: 02
2016/07/13
&amp;P de &amp;N</oddHeader>
    <oddFooter>&amp;LProceso: Inspección, Vigilancia y Control ICV&amp;RCódigo: ICV-F-06</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I15"/>
  <sheetViews>
    <sheetView tabSelected="1" zoomScaleNormal="100" workbookViewId="0">
      <selection activeCell="I6" sqref="I6"/>
    </sheetView>
  </sheetViews>
  <sheetFormatPr defaultColWidth="11.5703125" defaultRowHeight="12.75"/>
  <cols>
    <col min="1" max="1" width="11.5703125" style="32"/>
    <col min="2" max="2" width="9.28515625" style="33" bestFit="1" customWidth="1"/>
    <col min="3" max="3" width="17.42578125" style="32" customWidth="1"/>
    <col min="4" max="4" width="7.28515625" style="32" customWidth="1"/>
    <col min="5" max="5" width="39.5703125" style="32" customWidth="1"/>
    <col min="6" max="6" width="10.42578125" style="32" customWidth="1"/>
    <col min="7" max="7" width="11.42578125" style="32" customWidth="1"/>
    <col min="8" max="8" width="10" style="35" customWidth="1"/>
    <col min="9" max="9" width="49.7109375" style="39" customWidth="1"/>
    <col min="10" max="16384" width="11.5703125" style="32"/>
  </cols>
  <sheetData>
    <row r="1" spans="2:9" ht="24" customHeight="1">
      <c r="B1" s="194" t="s">
        <v>100</v>
      </c>
      <c r="C1" s="196" t="s">
        <v>22</v>
      </c>
      <c r="D1" s="196" t="s">
        <v>23</v>
      </c>
      <c r="E1" s="196" t="s">
        <v>101</v>
      </c>
      <c r="F1" s="196" t="s">
        <v>25</v>
      </c>
      <c r="G1" s="196"/>
      <c r="H1" s="196" t="s">
        <v>102</v>
      </c>
      <c r="I1" s="192" t="s">
        <v>103</v>
      </c>
    </row>
    <row r="2" spans="2:9" ht="39.6" customHeight="1">
      <c r="B2" s="195"/>
      <c r="C2" s="193"/>
      <c r="D2" s="193"/>
      <c r="E2" s="193"/>
      <c r="F2" s="93" t="s">
        <v>40</v>
      </c>
      <c r="G2" s="93" t="s">
        <v>41</v>
      </c>
      <c r="H2" s="193"/>
      <c r="I2" s="193"/>
    </row>
    <row r="3" spans="2:9" ht="155.25" customHeight="1">
      <c r="B3" s="94">
        <v>1</v>
      </c>
      <c r="C3" s="97" t="s">
        <v>44</v>
      </c>
      <c r="D3" s="79" t="s">
        <v>45</v>
      </c>
      <c r="E3" s="98" t="s">
        <v>46</v>
      </c>
      <c r="F3" s="95">
        <v>45117</v>
      </c>
      <c r="G3" s="95">
        <v>45272</v>
      </c>
      <c r="H3" s="83">
        <f>PMA!E19</f>
        <v>1</v>
      </c>
      <c r="I3" s="96" t="s">
        <v>104</v>
      </c>
    </row>
    <row r="4" spans="2:9" ht="139.5" customHeight="1">
      <c r="B4" s="94">
        <v>2</v>
      </c>
      <c r="C4" s="98" t="s">
        <v>56</v>
      </c>
      <c r="D4" s="79" t="s">
        <v>45</v>
      </c>
      <c r="E4" s="98" t="s">
        <v>57</v>
      </c>
      <c r="F4" s="95">
        <v>45117</v>
      </c>
      <c r="G4" s="95">
        <v>45272</v>
      </c>
      <c r="H4" s="83">
        <f>PMA!E20</f>
        <v>1</v>
      </c>
      <c r="I4" s="96" t="s">
        <v>105</v>
      </c>
    </row>
    <row r="5" spans="2:9" ht="150" customHeight="1">
      <c r="B5" s="94">
        <v>3</v>
      </c>
      <c r="C5" s="98" t="s">
        <v>64</v>
      </c>
      <c r="D5" s="79" t="s">
        <v>45</v>
      </c>
      <c r="E5" s="98" t="s">
        <v>65</v>
      </c>
      <c r="F5" s="95">
        <v>45117</v>
      </c>
      <c r="G5" s="95">
        <v>45272</v>
      </c>
      <c r="H5" s="83">
        <f>PMA!E21</f>
        <v>1</v>
      </c>
      <c r="I5" s="96" t="s">
        <v>106</v>
      </c>
    </row>
    <row r="6" spans="2:9" ht="136.5" customHeight="1">
      <c r="B6" s="198">
        <v>4</v>
      </c>
      <c r="C6" s="197" t="s">
        <v>72</v>
      </c>
      <c r="D6" s="79" t="s">
        <v>45</v>
      </c>
      <c r="E6" s="98" t="s">
        <v>73</v>
      </c>
      <c r="F6" s="95">
        <v>45117</v>
      </c>
      <c r="G6" s="95">
        <v>45272</v>
      </c>
      <c r="H6" s="83">
        <f>PMA!L14</f>
        <v>0.2</v>
      </c>
      <c r="I6" s="96" t="s">
        <v>107</v>
      </c>
    </row>
    <row r="7" spans="2:9" ht="100.5" customHeight="1">
      <c r="B7" s="198"/>
      <c r="C7" s="197"/>
      <c r="D7" s="79" t="s">
        <v>78</v>
      </c>
      <c r="E7" s="98" t="s">
        <v>79</v>
      </c>
      <c r="F7" s="95">
        <v>45117</v>
      </c>
      <c r="G7" s="95">
        <v>45485</v>
      </c>
      <c r="H7" s="83">
        <f>PMA!L15</f>
        <v>0.8</v>
      </c>
      <c r="I7" s="96" t="s">
        <v>108</v>
      </c>
    </row>
    <row r="8" spans="2:9">
      <c r="D8" s="1"/>
      <c r="E8" s="18"/>
      <c r="F8" s="191"/>
      <c r="G8" s="191"/>
      <c r="H8" s="34"/>
    </row>
    <row r="9" spans="2:9">
      <c r="D9" s="1"/>
      <c r="E9" s="18"/>
      <c r="H9" s="31"/>
    </row>
    <row r="10" spans="2:9">
      <c r="D10" s="1"/>
      <c r="E10" s="18"/>
      <c r="F10" s="2"/>
      <c r="G10" s="2"/>
      <c r="H10" s="20"/>
    </row>
    <row r="11" spans="2:9">
      <c r="D11" s="1"/>
      <c r="E11" s="18"/>
      <c r="F11" s="2"/>
      <c r="G11" s="2"/>
      <c r="H11" s="20"/>
    </row>
    <row r="12" spans="2:9">
      <c r="D12" s="1"/>
      <c r="E12" s="18"/>
      <c r="F12" s="2"/>
      <c r="G12" s="2"/>
      <c r="H12" s="20"/>
    </row>
    <row r="13" spans="2:9">
      <c r="D13" s="1"/>
      <c r="E13" s="18"/>
      <c r="F13" s="2"/>
      <c r="G13" s="2"/>
      <c r="H13" s="20"/>
    </row>
    <row r="14" spans="2:9">
      <c r="D14" s="1"/>
      <c r="E14" s="18"/>
      <c r="F14" s="2"/>
      <c r="G14" s="2"/>
      <c r="H14" s="20"/>
    </row>
    <row r="15" spans="2:9">
      <c r="D15" s="4"/>
      <c r="E15" s="3"/>
      <c r="F15" s="2"/>
      <c r="G15" s="2"/>
      <c r="H15" s="20"/>
    </row>
  </sheetData>
  <mergeCells count="10">
    <mergeCell ref="F8:G8"/>
    <mergeCell ref="I1:I2"/>
    <mergeCell ref="B1:B2"/>
    <mergeCell ref="C1:C2"/>
    <mergeCell ref="D1:D2"/>
    <mergeCell ref="E1:E2"/>
    <mergeCell ref="F1:G1"/>
    <mergeCell ref="H1:H2"/>
    <mergeCell ref="C6:C7"/>
    <mergeCell ref="B6:B7"/>
  </mergeCells>
  <dataValidations count="3">
    <dataValidation operator="greaterThanOrEqual" allowBlank="1" showInputMessage="1" showErrorMessage="1" sqref="D3:D7" xr:uid="{00000000-0002-0000-0100-000000000000}"/>
    <dataValidation type="date" allowBlank="1" showInputMessage="1" showErrorMessage="1" promptTitle="Validación" prompt="formato DD/MM/AA" sqref="G3:G6" xr:uid="{00000000-0002-0000-0100-000001000000}">
      <formula1>45272</formula1>
      <formula2>45272</formula2>
    </dataValidation>
    <dataValidation type="date" allowBlank="1" showInputMessage="1" showErrorMessage="1" promptTitle="Validación" prompt="formato DD/MM/AA" sqref="F3:F7" xr:uid="{00000000-0002-0000-0100-000002000000}">
      <formula1>45117</formula1>
      <formula2>45272</formula2>
    </dataValidation>
  </dataValidations>
  <pageMargins left="0.7" right="0.7" top="0.75" bottom="0.75" header="0.3" footer="0.3"/>
  <pageSetup paperSize="5" scale="71" fitToHeight="0"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18"/>
  <sheetViews>
    <sheetView workbookViewId="0">
      <selection activeCell="E8" sqref="E8"/>
    </sheetView>
  </sheetViews>
  <sheetFormatPr defaultColWidth="11.42578125" defaultRowHeight="15"/>
  <cols>
    <col min="1" max="1" width="11.42578125" style="7"/>
    <col min="2" max="2" width="25.28515625" style="6" bestFit="1" customWidth="1"/>
    <col min="3" max="3" width="58.42578125" style="7" bestFit="1" customWidth="1"/>
    <col min="4" max="16384" width="11.42578125" style="7"/>
  </cols>
  <sheetData>
    <row r="1" spans="2:5" ht="15.75" customHeight="1"/>
    <row r="2" spans="2:5" ht="60">
      <c r="B2" s="8" t="s">
        <v>109</v>
      </c>
      <c r="C2" s="9" t="s">
        <v>110</v>
      </c>
    </row>
    <row r="3" spans="2:5">
      <c r="B3" s="10"/>
      <c r="C3" s="10"/>
    </row>
    <row r="4" spans="2:5">
      <c r="B4" s="203" t="s">
        <v>111</v>
      </c>
      <c r="C4" s="203"/>
    </row>
    <row r="5" spans="2:5" ht="30">
      <c r="B5" s="8" t="s">
        <v>112</v>
      </c>
      <c r="C5" s="9" t="s">
        <v>113</v>
      </c>
    </row>
    <row r="6" spans="2:5" ht="30">
      <c r="B6" s="8" t="s">
        <v>114</v>
      </c>
      <c r="C6" s="9" t="s">
        <v>115</v>
      </c>
    </row>
    <row r="7" spans="2:5" ht="45">
      <c r="B7" s="8" t="s">
        <v>116</v>
      </c>
      <c r="C7" s="9" t="s">
        <v>117</v>
      </c>
      <c r="E7" s="14"/>
    </row>
    <row r="8" spans="2:5" ht="30">
      <c r="B8" s="8" t="s">
        <v>118</v>
      </c>
      <c r="C8" s="9" t="s">
        <v>119</v>
      </c>
    </row>
    <row r="9" spans="2:5" ht="120">
      <c r="B9" s="8" t="s">
        <v>120</v>
      </c>
      <c r="C9" s="9" t="s">
        <v>121</v>
      </c>
    </row>
    <row r="10" spans="2:5" ht="30">
      <c r="B10" s="8" t="s">
        <v>122</v>
      </c>
      <c r="C10" s="9" t="s">
        <v>123</v>
      </c>
    </row>
    <row r="11" spans="2:5" ht="45">
      <c r="B11" s="8" t="s">
        <v>124</v>
      </c>
      <c r="C11" s="9" t="s">
        <v>125</v>
      </c>
    </row>
    <row r="12" spans="2:5" ht="30">
      <c r="B12" s="8" t="s">
        <v>126</v>
      </c>
      <c r="C12" s="11" t="s">
        <v>127</v>
      </c>
    </row>
    <row r="13" spans="2:5" ht="45">
      <c r="B13" s="8" t="s">
        <v>128</v>
      </c>
      <c r="C13" s="9" t="s">
        <v>129</v>
      </c>
    </row>
    <row r="14" spans="2:5">
      <c r="B14" s="8" t="s">
        <v>130</v>
      </c>
      <c r="C14" s="11" t="s">
        <v>131</v>
      </c>
    </row>
    <row r="15" spans="2:5" ht="45">
      <c r="B15" s="8" t="s">
        <v>132</v>
      </c>
      <c r="C15" s="9" t="s">
        <v>133</v>
      </c>
    </row>
    <row r="16" spans="2:5" ht="45">
      <c r="B16" s="8" t="s">
        <v>132</v>
      </c>
      <c r="C16" s="11"/>
    </row>
    <row r="17" spans="2:3">
      <c r="B17" s="199" t="s">
        <v>134</v>
      </c>
      <c r="C17" s="200"/>
    </row>
    <row r="18" spans="2:3">
      <c r="B18" s="201"/>
      <c r="C18" s="202"/>
    </row>
  </sheetData>
  <mergeCells count="2">
    <mergeCell ref="B17:C18"/>
    <mergeCell ref="B4:C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YENNI MARCELA GASCA MUETE</dc:creator>
  <cp:keywords/>
  <dc:description/>
  <cp:lastModifiedBy>Martha Angelica Salinas Arenas</cp:lastModifiedBy>
  <cp:revision/>
  <dcterms:created xsi:type="dcterms:W3CDTF">2016-07-06T19:37:36Z</dcterms:created>
  <dcterms:modified xsi:type="dcterms:W3CDTF">2024-07-03T20:25:19Z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2024-06-21T12:33:37Z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de2fffed-60b8-42b2-a465-00fee1de04ba</vt:lpwstr>
  </property>
  <property fmtid="{D5CDD505-2E9C-101B-9397-08002B2CF9AE}" pid="7" name="MSIP_Label_defa4170-0d19-0005-0004-bc88714345d2_ActionId">
    <vt:lpwstr>2dd5bac2-a79d-4df9-bdb6-7f45007c70ad</vt:lpwstr>
  </property>
  <property fmtid="{D5CDD505-2E9C-101B-9397-08002B2CF9AE}" pid="8" name="MSIP_Label_defa4170-0d19-0005-0004-bc88714345d2_ContentBits">
    <vt:lpwstr>0</vt:lpwstr>
  </property>
</Properties>
</file>