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defaultThemeVersion="166925"/>
  <mc:AlternateContent xmlns:mc="http://schemas.openxmlformats.org/markup-compatibility/2006">
    <mc:Choice Requires="x15">
      <x15ac:absPath xmlns:x15ac="http://schemas.microsoft.com/office/spreadsheetml/2010/11/ac" url="C:\Users\Windows\OneDrive - Servicio Nacional de Aprendizaje\Escritorio\IDEAM\2024\Indicadores\"/>
    </mc:Choice>
  </mc:AlternateContent>
  <xr:revisionPtr revIDLastSave="0" documentId="13_ncr:1_{2133AC38-0FCB-4CAB-AA9F-A23FA4F757B0}" xr6:coauthVersionLast="47" xr6:coauthVersionMax="47" xr10:uidLastSave="{00000000-0000-0000-0000-000000000000}"/>
  <bookViews>
    <workbookView xWindow="20370" yWindow="-120" windowWidth="21840" windowHeight="13140" xr2:uid="{5E34C7D6-7B5C-4779-B38A-951F2DC6F0D9}"/>
  </bookViews>
  <sheets>
    <sheet name="PORTADA" sheetId="2" r:id="rId1"/>
    <sheet name="Hoja4" sheetId="4" state="hidden" r:id="rId2"/>
    <sheet name="TABLERO  INDICADORES 2023" sheetId="1" r:id="rId3"/>
    <sheet name="Hoja4 (2)" sheetId="5" state="hidden" r:id="rId4"/>
  </sheets>
  <definedNames>
    <definedName name="_xlnm._FilterDatabase" localSheetId="2" hidden="1">'TABLERO  INDICADORES 2023'!$A$4:$Y$54</definedName>
    <definedName name="SegmentaciónDeDatos_DEPENDENCIA">#REF!</definedName>
    <definedName name="SegmentaciónDeDatos_FUENTE">#REF!</definedName>
    <definedName name="SegmentaciónDeDatos_PROCESO">#REF!</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2" l="1"/>
  <c r="C70" i="2"/>
  <c r="C42" i="2"/>
  <c r="D40" i="2"/>
  <c r="D39" i="2"/>
  <c r="D38" i="2"/>
  <c r="D37" i="2"/>
  <c r="C58" i="2"/>
  <c r="D55" i="2"/>
  <c r="C28" i="2"/>
  <c r="C15" i="2" l="1"/>
</calcChain>
</file>

<file path=xl/sharedStrings.xml><?xml version="1.0" encoding="utf-8"?>
<sst xmlns="http://schemas.openxmlformats.org/spreadsheetml/2006/main" count="732" uniqueCount="361">
  <si>
    <t>CÓDIGO</t>
  </si>
  <si>
    <t xml:space="preserve">FUENTE </t>
  </si>
  <si>
    <t>TIPO DE PROCESO</t>
  </si>
  <si>
    <t>PROCESO</t>
  </si>
  <si>
    <t>DEPENDENCIA</t>
  </si>
  <si>
    <t>INDICADOR</t>
  </si>
  <si>
    <t xml:space="preserve">OBJETIVO </t>
  </si>
  <si>
    <t>PRODUCTO</t>
  </si>
  <si>
    <t>FRECUENCIA DE MEDICIÓN</t>
  </si>
  <si>
    <t>META</t>
  </si>
  <si>
    <t>TIPO DE INDICADOR</t>
  </si>
  <si>
    <t>ENERO</t>
  </si>
  <si>
    <t>FEBRERO</t>
  </si>
  <si>
    <t>MARZO</t>
  </si>
  <si>
    <t>ABRIL</t>
  </si>
  <si>
    <t>MAYO</t>
  </si>
  <si>
    <t>JUNIO</t>
  </si>
  <si>
    <t>JULIO</t>
  </si>
  <si>
    <t>AGOSTO</t>
  </si>
  <si>
    <t>SEPTIEMBRE</t>
  </si>
  <si>
    <t>OCTUBRE</t>
  </si>
  <si>
    <t>NOVIEMBRE</t>
  </si>
  <si>
    <t>DICIEMBRE</t>
  </si>
  <si>
    <t>GPI-SGI001</t>
  </si>
  <si>
    <t>Proceso</t>
  </si>
  <si>
    <t>Estratégico</t>
  </si>
  <si>
    <t>Gestión de la Planeación</t>
  </si>
  <si>
    <t>Oficina Asesora de Planeación</t>
  </si>
  <si>
    <t>Seguimiento Plan Acción Anual</t>
  </si>
  <si>
    <t xml:space="preserve">Total de informes de seguimiento al plan de acción realizados </t>
  </si>
  <si>
    <t>Trimestral</t>
  </si>
  <si>
    <t xml:space="preserve">(No. de informes  de seguimiento al plan de acción/ No. total de informes propuestos  ) * 100   </t>
  </si>
  <si>
    <t>Eficacia</t>
  </si>
  <si>
    <t>GPI-SGI002</t>
  </si>
  <si>
    <t xml:space="preserve">Seguimiento ejecución presupuestal </t>
  </si>
  <si>
    <t>(No. de INFORMES TRIMESTRAL MHCP realizados / No. INFORMES TRIMESTRAL MHCP programados) * 100</t>
  </si>
  <si>
    <t>SGI-SGI001</t>
  </si>
  <si>
    <t>Gestión del SGI</t>
  </si>
  <si>
    <t>Seguimiento al plan de trabajo definido para la vigencia</t>
  </si>
  <si>
    <t xml:space="preserve">Verificar el cumplimiento a  la implementación del Sistema de Gestión Integrado de acuerdo con el plan de trabajo </t>
  </si>
  <si>
    <t xml:space="preserve">Plan de trabajo ejecutado al 100% </t>
  </si>
  <si>
    <t>Actividades Planeadas / actividades ejecutadas * 100%</t>
  </si>
  <si>
    <t>SGI-SGI002</t>
  </si>
  <si>
    <t xml:space="preserve"> Riesgos de corrupción con ciclo de riesgos completo</t>
  </si>
  <si>
    <t>Medir la gestión integral del ciclo del riesgo de corrupción (hasta la implementación de tratamiento )</t>
  </si>
  <si>
    <t xml:space="preserve">Riesgos de corrupción con el ciclo de gestión  completo </t>
  </si>
  <si>
    <t>Cuatrimestral</t>
  </si>
  <si>
    <t>SGI-SGI003</t>
  </si>
  <si>
    <t xml:space="preserve"> Riesgos de gestión con ciclo de riesgos completo</t>
  </si>
  <si>
    <t>Medir la gestión integral del ciclo del riesgo de gestión (hasta la implementación de tratamiento )</t>
  </si>
  <si>
    <t xml:space="preserve">Riesgos de gestión con el ciclo de gestión  completo </t>
  </si>
  <si>
    <t>Número total de riesgos de gestión valorados y con tratamiento / Número total de riesgos de gestión identificados</t>
  </si>
  <si>
    <t>SGI-GCC001</t>
  </si>
  <si>
    <t>Gestión de las Comunicaciones</t>
  </si>
  <si>
    <t>Videos de pronóstico diario del tiempo producido</t>
  </si>
  <si>
    <t>Mantener informada oportunamente a la ciudadanía sobre el estado del tiempo, para contribuir a la toma de decisiones.</t>
  </si>
  <si>
    <t>Mensual</t>
  </si>
  <si>
    <t>(No. de videos emitidos o publicados / No. total videos producidos) * 100</t>
  </si>
  <si>
    <t>SGI-GCC002</t>
  </si>
  <si>
    <t>Eventos Institucionales</t>
  </si>
  <si>
    <t>Dar a conocer a través de eventos, los productos y servicios que ofrece el Ideam  a las entidades y público en general,  para la toma de decisiones.</t>
  </si>
  <si>
    <t>(No. de eventos realizados / No. total de eventos programados) *100</t>
  </si>
  <si>
    <t>SGI-TIC003</t>
  </si>
  <si>
    <t>Gestión de Tecnologia de Información y Comunicaciones</t>
  </si>
  <si>
    <t>Oficina de Informática</t>
  </si>
  <si>
    <t>Porcentaje de atención de solicitudes de servicios de TI   través de la mesa de servicio</t>
  </si>
  <si>
    <t xml:space="preserve">Medir el porcentaje de solicitudes de servicios de TI atendidos de manera satisfactoria  por la Oficina de Informática </t>
  </si>
  <si>
    <t xml:space="preserve">total de servicios de TI atendidos </t>
  </si>
  <si>
    <t xml:space="preserve">Trimestral </t>
  </si>
  <si>
    <t>SGI-TIC002</t>
  </si>
  <si>
    <t>SGI-TIC004</t>
  </si>
  <si>
    <t>Porcentaje de la Infraestructura informática del IDEAM operando adecuadamente.</t>
  </si>
  <si>
    <t>Medir el porcentaje de recursos de Infraestructura TI (servidores, dispositivos de seguridad perimetral, almacenamientos y dispositivos de comunicación) en operación.</t>
  </si>
  <si>
    <t>Total de infraestructura de TI en operación</t>
  </si>
  <si>
    <t>SGI-TIC001</t>
  </si>
  <si>
    <t>Número de entregables implementados de los lineamientos de Gobierno Digital en la vigencia</t>
  </si>
  <si>
    <t>Medir el avance frente a la meta de implementación y seguimiento de Gobierno Digital en la entidad</t>
  </si>
  <si>
    <t>Total de entregables de los Lineamientos de Gobierno Digital implementados</t>
  </si>
  <si>
    <t>IEIL: Indicador de Entregables Implementados de los Lineamientos de Gobierno Digital en la vigencia actual.
 NEL:Número de Entregables de lineamiento de Gobierno Digital.
TELV: Total de Entregables de lineamientos de Gobierno Digital a implementar en la vigencia actual.
IEIL = (NEL/TELV)* 100</t>
  </si>
  <si>
    <t>Eficiencia</t>
  </si>
  <si>
    <t>SGI-RI-001</t>
  </si>
  <si>
    <t>Gestión de Cooperación y Asuntos Internacionales</t>
  </si>
  <si>
    <t>Cooperación y Asuntos Internacionales</t>
  </si>
  <si>
    <t>Número de mecanismos de cooperación y asuntos internacionales</t>
  </si>
  <si>
    <t>Medir la efectividad de CAI en consolidar las relaciones internacionales del IDEAM.</t>
  </si>
  <si>
    <t>Mecanismos firmados de cooperación</t>
  </si>
  <si>
    <t>Semestral</t>
  </si>
  <si>
    <t>No. de mecanismos firmados</t>
  </si>
  <si>
    <t>SGI-RI-002</t>
  </si>
  <si>
    <t>Número de  Convenios de proyectos cooperación Internacional</t>
  </si>
  <si>
    <t>Medir la efectividad de CAI en consolidar la participación del IDEAM en proyectos de cooperación internacional</t>
  </si>
  <si>
    <t>Convenios de proyectos firmados</t>
  </si>
  <si>
    <t>No. de Convenios de proyectos firmados</t>
  </si>
  <si>
    <t>SGI-RI-003</t>
  </si>
  <si>
    <t>Número de aplicaciones a convocatorias de fuentes internacionales</t>
  </si>
  <si>
    <t>Medir la efectividad de la gestión en oportunidades de financiación de cooperación internacional para el IDEAM y apoyar desde CAI en la presentación a éstas</t>
  </si>
  <si>
    <t>Aplicaciones a convocatorias presentadas</t>
  </si>
  <si>
    <t>No. de aplicaciones a convocatorias presentadas</t>
  </si>
  <si>
    <t>SGI-RI-004</t>
  </si>
  <si>
    <t>Número de comisiones al exterior tramitadas</t>
  </si>
  <si>
    <t>Medir la efectividad de CAI en consolidar las relaciones internacionales del IDEAM</t>
  </si>
  <si>
    <t>Total de comisiones al exterior realizadas</t>
  </si>
  <si>
    <t>(No. de comisiones al exterior realizadas/ No. de comisiones al exterior tramitadas)  *100</t>
  </si>
  <si>
    <t>SGI-RI-005</t>
  </si>
  <si>
    <t>Número de Donaciones Internacionales tramitadas</t>
  </si>
  <si>
    <t xml:space="preserve">Medir la efectividad de CAI en consolidar las relaciones con los donantes internacionales  </t>
  </si>
  <si>
    <t>Total de  donaciones internacionales tramitadas</t>
  </si>
  <si>
    <t xml:space="preserve">(No. de donaciones internacionales tramitadas/ No. de donaciones internacionales ofertadas)  *100. </t>
  </si>
  <si>
    <t>SGI-MET001</t>
  </si>
  <si>
    <t>Misional</t>
  </si>
  <si>
    <t>Generación de Datos e Información Hidrometereologica y Ambiental para la toma de decisiones</t>
  </si>
  <si>
    <t>Subdirección de Meteorología</t>
  </si>
  <si>
    <t>Número de meses procesados de información Meteorológica</t>
  </si>
  <si>
    <t>Conocer el número de meses procesado de información Meteorológica</t>
  </si>
  <si>
    <t xml:space="preserve">Meses procesados con información Meteorológica </t>
  </si>
  <si>
    <t>(No. de meses procesados / No. de meses programados) *100</t>
  </si>
  <si>
    <t>SGI-SEI 001</t>
  </si>
  <si>
    <t>Subdirección de Ecosistemas e Información Ambiental</t>
  </si>
  <si>
    <t>Monitoreo del estado de los glaciares en Colombia.</t>
  </si>
  <si>
    <t>Evaluar el nivel de cumplimiento de los requerimientos básicos de información primaria glaciológica de la Subdirección de Ecosistemas.</t>
  </si>
  <si>
    <t>Anual</t>
  </si>
  <si>
    <t>Número de monitoreos realizados / número de monitoreos programados * 100</t>
  </si>
  <si>
    <t>SGI-MET 003</t>
  </si>
  <si>
    <t>Generación del Conocimiento e Investigación</t>
  </si>
  <si>
    <t>Boletines predicción climática elaborados</t>
  </si>
  <si>
    <t>Medir el cumplimiento en la elaboración y publicación de boletines mensuales de predicción climática</t>
  </si>
  <si>
    <t>Boletines de predicción climática publicados</t>
  </si>
  <si>
    <t xml:space="preserve">Mensual </t>
  </si>
  <si>
    <t>(No. de boletines predicción climática en web / No. de boletines elaborados) *100</t>
  </si>
  <si>
    <t>SGI-SEI 003</t>
  </si>
  <si>
    <t>Acciones realizadas para el fortalecimiento del SIA y del SIAC.</t>
  </si>
  <si>
    <t>Asegurar la disponibilidad y calidad de la información ambiental generada, para la toma de decisiones de grupos de interés.</t>
  </si>
  <si>
    <t>Total de acciones realizadas para el fortalecimiento del SIA y SIAC</t>
  </si>
  <si>
    <t>Número de acciones realizadas para el fortalecimiento del SIA y del SIAC / Número de acciones programadas para el fortalecimiento del SIA y del SIAC * 100</t>
  </si>
  <si>
    <t>SGI-SEI 002</t>
  </si>
  <si>
    <t>Acciones realizadas para el monitoreo y seguimiento de los suelos y las tierras en Colombia.</t>
  </si>
  <si>
    <t>Medir el cumplimiento de las acciones realizas para continuar con monitoreo y seguimiento de suelos, ecosistemas y tierras con fin de establecer el estado de estos recursos</t>
  </si>
  <si>
    <t>Total de acciones realizadas para el monitoreo del Estado de los recursos naturales.</t>
  </si>
  <si>
    <t>Número de acciones realizadas para el monitoreo y seguimiento de los suelos y las tierras en Colombia /Número de acciones proyectadas para el monitoreo y seguimiento de los suelos y las tierras en Colombia * 100</t>
  </si>
  <si>
    <t>SGI-SEI 004</t>
  </si>
  <si>
    <t>Boletines sobre el estado del recurso forestal.</t>
  </si>
  <si>
    <t>Generar información sobre el estado del recurso forestal, para la toma de decisiones de grupos de interés.</t>
  </si>
  <si>
    <t>Boletines del estado del recurso forestal publicado</t>
  </si>
  <si>
    <t>Número de boletines sobre el estado del recurso forestal publicados</t>
  </si>
  <si>
    <t>SGI-MET 002</t>
  </si>
  <si>
    <t>SERVICIOS (Laboratorio, acreditación,Aereonáutica, Pronósticos Y Redes)</t>
  </si>
  <si>
    <t>Aeropuertos con reportes entregados con estándares y calidad de datos</t>
  </si>
  <si>
    <t>Reportes entregados con estándares y calidad de datos por aeropuerto</t>
  </si>
  <si>
    <t>(No. de reportes elaborados / No. de reportes emitidos) *100</t>
  </si>
  <si>
    <t>SGI-SEA 002</t>
  </si>
  <si>
    <t>Subdirección Estudios Ambientales</t>
  </si>
  <si>
    <t>Días auditoría por auditor</t>
  </si>
  <si>
    <t>Total de auditorías realizadas</t>
  </si>
  <si>
    <t>Σ No. días de auditorías por auditor</t>
  </si>
  <si>
    <t>Producto</t>
  </si>
  <si>
    <t>SGI-OSPA 001</t>
  </si>
  <si>
    <t>Oficina del Servicios de Pronóstico y  Alerta  (OSPA)</t>
  </si>
  <si>
    <t>Oportunidad de la información</t>
  </si>
  <si>
    <t>Adelantar la gestión institucional necesaria para reducir el riesgo de no contar con la información oportuna de insumos para la generación de pronósticos de información hidrometeorológica y ambiental.</t>
  </si>
  <si>
    <t>(No. de reportes generados, aplicando el plan de contingencia para la consecución de información / No. de reportes esperados) *100</t>
  </si>
  <si>
    <t>Efectividad</t>
  </si>
  <si>
    <t>SGI-OSPA 002</t>
  </si>
  <si>
    <t>Informes elaborados oportunamente</t>
  </si>
  <si>
    <t>Adelantar la gestión necesaria para mantener el óptimo seguimiento a las condiciones hidrometeorológicas y ambientales.</t>
  </si>
  <si>
    <t>(No. Informes elaborados / No. Informes esperados) *100</t>
  </si>
  <si>
    <t>SGI-SEA 001</t>
  </si>
  <si>
    <t>Porcentaje de avance en el procesamiento estadístico de las bases de datos de los subsistemas RUA, RESPEL, PCB y SISAIRE.</t>
  </si>
  <si>
    <t xml:space="preserve">Medir el avance en el procesamiento de las bases de datos que se realiza de forma gradual de acuerdo con las fechas de transmisión de cada subsistema (RUA, RESPEL, PCB y SISAIRE) para el mejoramiento de los procesos de generación de información. </t>
  </si>
  <si>
    <t>Procesamiento de las bases de  datos realizadas</t>
  </si>
  <si>
    <t>%avance del procesamiento RUA+%avance del procesamiento RESPEL+%avance del procesamiento PCB+%avance del procesamiento SISAIRE</t>
  </si>
  <si>
    <t>SGI-SAC 002</t>
  </si>
  <si>
    <t>Gestión de Servicio al Ciudadano</t>
  </si>
  <si>
    <t>Nivel de satisfacción ciudadano</t>
  </si>
  <si>
    <t>(No. total de encuestados con respuesta aceptable / No. total de encuestados)*100</t>
  </si>
  <si>
    <t>SGI-SAC 001</t>
  </si>
  <si>
    <t>Oportunidad en tiempo de respuesta</t>
  </si>
  <si>
    <t>PQRSDF resueltas dentro de términos</t>
  </si>
  <si>
    <t>(No. de PQRS contestadas dentro del termino / No. de PQRS recibidas) *100</t>
  </si>
  <si>
    <t>Casos de corrupción de Atención al Ciudadano denunciados</t>
  </si>
  <si>
    <t>Casos de corrupción presentados</t>
  </si>
  <si>
    <t>(No. de casos de corrupción de Atención al Ciudadano denunciados / No. total de PQRS)*100</t>
  </si>
  <si>
    <t>SGI-GSA 001</t>
  </si>
  <si>
    <t>Apoyo</t>
  </si>
  <si>
    <t>Gestión de Servicios Administrativos</t>
  </si>
  <si>
    <t xml:space="preserve">Secretaría General-Grupo de Servicios Administrativos </t>
  </si>
  <si>
    <t>Cumplimiento ejecución presupuestal</t>
  </si>
  <si>
    <t>Dar cumplimiento a la ejecución del presupuesto asignado al Grupo de Servicios Administrativos.</t>
  </si>
  <si>
    <t>total de la ejecución del presupuesto asignado al Grupo de Servicios Administrativos.</t>
  </si>
  <si>
    <t>(Valor contratos adjudicados / valor presupuesto asignado en la vigencia) * 100</t>
  </si>
  <si>
    <t>SGI-GSA 002</t>
  </si>
  <si>
    <t>Mantenimientos generales</t>
  </si>
  <si>
    <t>Atender el 100% de las solicitudes de mantenimiento generadas en la sede principal, laboratorio, bodega 42.</t>
  </si>
  <si>
    <t>Total de mantenimientos en la sede principal atendidos</t>
  </si>
  <si>
    <t>(No. de solicitudes de mantenimiento general solucionadas / No. de solicitudes de mantenimiento general recibidas) *100</t>
  </si>
  <si>
    <t xml:space="preserve">SGI-GSA 003 </t>
  </si>
  <si>
    <t>Tramite de siniestros</t>
  </si>
  <si>
    <t>Atender el 100% de los siniestros presentados</t>
  </si>
  <si>
    <t xml:space="preserve">Semestral </t>
  </si>
  <si>
    <t>(Número de siniestros presentados/Número de siniestros resueltos)*100</t>
  </si>
  <si>
    <t>Gestión Juridica y Contractual</t>
  </si>
  <si>
    <t>Oficina Asesora Jurídica</t>
  </si>
  <si>
    <t>Derechos de petición - dirigidos a la Oficina Asesora Jurídica</t>
  </si>
  <si>
    <t xml:space="preserve">Dar respuestas a los derechos de petición dentro de los términos legales a los peticionarios </t>
  </si>
  <si>
    <t>(No. de respuestas administrativas y judiciales dadas por la OAJ  dentro los términos legales / No. de trámites administrativos y judiciales de la  OAJ) *100</t>
  </si>
  <si>
    <t>Solicitudes de contratación</t>
  </si>
  <si>
    <t>( No. total de solicitudes aprobadas por el Comité de Contratación / No. total de solicitudes de contratación presentadas al Comité de Contratación) *100</t>
  </si>
  <si>
    <t>Fallos favorables en acciones de tutela en contra de la entidad que invoquen la protección del derecho de petición.</t>
  </si>
  <si>
    <t>Medir el porcentaje de fallos favorable en las acciones de tutela interpuestas en contra de la Entidad que involucran el derecho fundamental de petición.</t>
  </si>
  <si>
    <t>(Número de acciones de tutela con fallo favorable en el año en curso que invocan la protección del derecho de petición / Número de acciones de tutela recibidas por la entidad en el año en curso que invocan la protección del derecho de petición)*100</t>
  </si>
  <si>
    <t>Gestión Financiera</t>
  </si>
  <si>
    <t>SGI-GFP 002</t>
  </si>
  <si>
    <t>Secretaría General- Grupo presupuesto</t>
  </si>
  <si>
    <t>Atención Oportuna a trámites presupuestales</t>
  </si>
  <si>
    <t>Medir el nivel de trámites presupuestales atendidos con efectividad a las dependencias de la entidad, dentro de los tiempos establecidos, según nuestros procedimientos.</t>
  </si>
  <si>
    <t>total de trámites presupuestales atendidos</t>
  </si>
  <si>
    <t>Total de trámites presupuestales recibidos mediante el Sistema de Gestión Documental (Orfeo) / Total de trámites realizados en SIIF Nación en oportunidad.</t>
  </si>
  <si>
    <t>SGI-GFP 001</t>
  </si>
  <si>
    <t>Informes generados como resultado de la Ejecución Presupuestal</t>
  </si>
  <si>
    <t>Medir el porcentaje de efectividad en la entrega de informes a cada una de las dependencias ejecutoras del presupuesto de la entidad, así como también el grado de retroalimentación recibidos de dichos informes.</t>
  </si>
  <si>
    <t>total de informes presupuestales de la vigencia realizados</t>
  </si>
  <si>
    <t>(No. informes de ejecución presupuestal entregados oportunamente / No. Informes solicitados) *100</t>
  </si>
  <si>
    <t>SGI-GFT 001</t>
  </si>
  <si>
    <t xml:space="preserve">Secretaría General- Grupo de tesorería </t>
  </si>
  <si>
    <t>Oportunidad en la presentación y pago declaraciones tributarias</t>
  </si>
  <si>
    <t>Evaluar el grado de cumplimiento en la presentación y pago de las declaraciones tributarias nacionales y distritales</t>
  </si>
  <si>
    <t>Total de declaraciones presentadas pagadas</t>
  </si>
  <si>
    <t>(No. Declaraciones presentadas / No. Declaraciones exigidas por ley) *100</t>
  </si>
  <si>
    <t>SGI-GFT 002</t>
  </si>
  <si>
    <t>Obligaciones pagadas</t>
  </si>
  <si>
    <t xml:space="preserve">Medir que las obligaciones con el PAC del mes se hayan pagado efectivamente (aplica de enero a noviembre). </t>
  </si>
  <si>
    <t>(Total de ordenes de pago/Total de obligaciones con PAC del mes) *100</t>
  </si>
  <si>
    <t>SGI-GGD001</t>
  </si>
  <si>
    <t>Gestión Documental</t>
  </si>
  <si>
    <t>Secretaría General- Grupo de Gestión Documental y Centro de Documentación</t>
  </si>
  <si>
    <t xml:space="preserve">Envío de correspondencia por el operador de correo </t>
  </si>
  <si>
    <t>Medir la efectividad de la entrega al destinatario de las comunicaciones enviadas por el servicio postal</t>
  </si>
  <si>
    <t>Total de comunicaciones enviadas por el servicio postal</t>
  </si>
  <si>
    <t>SGI-GGD002</t>
  </si>
  <si>
    <t>Digitalización de documentos radicados en el sistema ORFEO</t>
  </si>
  <si>
    <t>Total de folios digitalizados</t>
  </si>
  <si>
    <t>(No. de documentos digitalizados / No. de imágenes solicitadas) * 100</t>
  </si>
  <si>
    <t>SGI-CDI001</t>
  </si>
  <si>
    <t>Gestión del Control Disciplinario Interno</t>
  </si>
  <si>
    <t>Grupo de Control Disciplinario Interno</t>
  </si>
  <si>
    <t>Sanciones</t>
  </si>
  <si>
    <t xml:space="preserve"> Realizar el seguimiento a la eficacia de los pliegos de cargos que emite el  Grupo de Instrucción de Control Disciplinario      </t>
  </si>
  <si>
    <t>(N° de pliegos de cargos remitidos a sede de juzgamiento en la vigencia / N° pliegos de cargos sin devolución para variación en la vigencia) *100</t>
  </si>
  <si>
    <t>SGI-EMC 001</t>
  </si>
  <si>
    <t>Evaluación</t>
  </si>
  <si>
    <t>Evaluación y el Mejoramiento Continuo</t>
  </si>
  <si>
    <t>Oficina de Control  Interno</t>
  </si>
  <si>
    <t xml:space="preserve">Cumplimiento del Plan Anual de Auditorias </t>
  </si>
  <si>
    <t>Verificar el cumplimiento del Plan Anual de Auditorias</t>
  </si>
  <si>
    <t>Informes de auditoría</t>
  </si>
  <si>
    <t>(No. De auditorias - Informes de Ley realizadas / No. De auditorias - Informes de Ley programados en el Plan Anual de Auditorias)*100</t>
  </si>
  <si>
    <t>SGI-EMC 002</t>
  </si>
  <si>
    <t>Atender las auditorias extraordinarias</t>
  </si>
  <si>
    <t xml:space="preserve">Medir la gestión de la OCI frente a la atención de los requerimientos de la entidad en momentos de impacto. </t>
  </si>
  <si>
    <t>Requerimientos atendidos por parte de la OCI</t>
  </si>
  <si>
    <t>(No. De auditorias extraordinarias realizadas / No. De auditorias extraordinarias solicitadas)*100</t>
  </si>
  <si>
    <t>SGI-EMC 003</t>
  </si>
  <si>
    <t>Seguimiento y control a los planes de mejoramiento</t>
  </si>
  <si>
    <t xml:space="preserve">Determinar el avance de las acciones de los planes de mejoramiento </t>
  </si>
  <si>
    <t>Formato seguimiento planes de mejoramiento</t>
  </si>
  <si>
    <t>(No. De planes de mejoramiento con seguimiento / No. De planes de mejoramiento abiertos)*100</t>
  </si>
  <si>
    <t>SGI-CDI003</t>
  </si>
  <si>
    <t>realizar el seguimiento a la eficiencia en el proceso de la gestión de las solicitudes probatorias que se realiza el Grupo de Instrucción de Control Disciplinario</t>
  </si>
  <si>
    <t>(N° de solicitudes de información probatoria realizadas al corte del semestre / N° de solicitudes probatorias resueltas e incluidas en el expediente disciplinario al corte del semestre) *100</t>
  </si>
  <si>
    <t>SGI-CDI002</t>
  </si>
  <si>
    <t xml:space="preserve">(N° de noticias disciplinarias de la vigencia / N° de procesos con auto de evaluación inicial de la vigencia) *100 </t>
  </si>
  <si>
    <t>SGI-GTH001</t>
  </si>
  <si>
    <t>Gestión del Desarrollo del Talento Humano</t>
  </si>
  <si>
    <t>Medir el Plan Anual de Vacantes y de Previsión de Recursos Humanos, lo cual permite establecer la eficiencia y efectividad del proceso de asignación de recursos humanos en la entidad, además, permite medir la adecuación entre las vacantes planificadas y las plazas efectivamente ocupadas, brindando una visión clara de las necesidades de personal y las áreas que requieren atención.</t>
  </si>
  <si>
    <t xml:space="preserve">Número de vacantes para proveer  / Número de vacantes provistas </t>
  </si>
  <si>
    <t>SGI-GTH002</t>
  </si>
  <si>
    <t xml:space="preserve">Eficiencia </t>
  </si>
  <si>
    <t>SGI-GTH003</t>
  </si>
  <si>
    <t>Medición del Plan de Bienestar Social</t>
  </si>
  <si>
    <t>Medir la ejecución de la cobertura, evaluando el grado de cumplimiento para la implementación de las iniciativas de bienestar y verificar si se han llevado a cabo las gestiones, contrataciones y ejecución de presupuesto de acuerdo con el plan establecido, lo que asegura la efectividad en la ejecución de programas de bienestar.</t>
  </si>
  <si>
    <t>Numero de actividades proyectadas en el plan Institucional de Bienestar/  Numero de actividades efectuadas dentro los planes de Bienestar Social *100</t>
  </si>
  <si>
    <t>SGI-GTH004</t>
  </si>
  <si>
    <t>Medición de gestión del Plan de Seguridad y Salud en el Trabajo</t>
  </si>
  <si>
    <t>SGI-GTH005</t>
  </si>
  <si>
    <t>Medir la Eficacia y el cumplimiento del Plan Institucional de Capacitación asegurando que los objetivos de capacitación se cumplan y que la inversión en el desarrollo del talento humano sea eficaz, contribuyendo al crecimiento y desarrollo de la entidad.</t>
  </si>
  <si>
    <t>Capacitaciones desarrolladas</t>
  </si>
  <si>
    <t>Número de capacitaciones efectivamente desarrolladas / Número de capacitaciones programadas en el PIC * 100</t>
  </si>
  <si>
    <t>UNIDAD</t>
  </si>
  <si>
    <t xml:space="preserve">Porcentaje </t>
  </si>
  <si>
    <t xml:space="preserve">Número </t>
  </si>
  <si>
    <t>Secretaría General-Grupo de Servicio al Ciudadano</t>
  </si>
  <si>
    <t>Secretaría General- Grupo de Administración y Desarrollo del Talento Humano</t>
  </si>
  <si>
    <t>Secretaría General- Grupo de comunicaciones</t>
  </si>
  <si>
    <t>Etiquetas de fila</t>
  </si>
  <si>
    <t>Total general</t>
  </si>
  <si>
    <t>Cuenta de PROCESO</t>
  </si>
  <si>
    <t>Tablero de  indicadores de  gestión por proceso</t>
  </si>
  <si>
    <t>Instituto de Hidrología, Meteorología y Estudios Ambientales</t>
  </si>
  <si>
    <t>Vigencia : 2023</t>
  </si>
  <si>
    <t xml:space="preserve">PROCESOS ESTRATÉGICOS </t>
  </si>
  <si>
    <t>PROCESOS MISIONALES</t>
  </si>
  <si>
    <t>PROCESOS DE APOYO</t>
  </si>
  <si>
    <t xml:space="preserve">PROCESOS DE EVALUACIÓN </t>
  </si>
  <si>
    <t xml:space="preserve">Nivel </t>
  </si>
  <si>
    <t xml:space="preserve">Cantidad </t>
  </si>
  <si>
    <t xml:space="preserve">Total </t>
  </si>
  <si>
    <t xml:space="preserve">Apoyo </t>
  </si>
  <si>
    <t>Total</t>
  </si>
  <si>
    <t>SGI-OAJ 001</t>
  </si>
  <si>
    <t>SGI-OAJ 002</t>
  </si>
  <si>
    <t>SGI-OAJ 003</t>
  </si>
  <si>
    <t>FÓRMULA</t>
  </si>
  <si>
    <t>RESULTADO DE LA MEDICIÓN DEL INDICADOR</t>
  </si>
  <si>
    <t>Promedio entre  0 y 24%</t>
  </si>
  <si>
    <t>no aplica medición</t>
  </si>
  <si>
    <t>Promedio entre 70 y 90%</t>
  </si>
  <si>
    <t>Promedio entre  25% y 69%</t>
  </si>
  <si>
    <t>Promedio entre  91 y 100%</t>
  </si>
  <si>
    <t xml:space="preserve">Mayor al 100% sobre ejecutado </t>
  </si>
  <si>
    <t>https://drive.google.com/drive/folders/1DqfUOr1tv2GMnAb7Iz7UTwhdWiQzWkq8?usp=sharing</t>
  </si>
  <si>
    <t>Rangos</t>
  </si>
  <si>
    <t>Cuenta de TIPO DE PROCESO</t>
  </si>
  <si>
    <t>Total de indicadores por tipo de proceso</t>
  </si>
  <si>
    <t>Por términos de ley la publicación del informe se realiza  hasta el 31 de enero de  vigencia  2024</t>
  </si>
  <si>
    <t>Por términos de ley la publicación del informe se realiza  hasta el 31 de enero de  vigencia  2025</t>
  </si>
  <si>
    <t>Tablero de indicadores de  gestión por proceso</t>
  </si>
  <si>
    <t xml:space="preserve">Para consultar el resultado de  los  indicadores de los procesos, diríjase a la Hoja  indicadores consolidado </t>
  </si>
  <si>
    <t>Gestión de Tecnología de Información y Comunicaciones</t>
  </si>
  <si>
    <t>Para consultar  el detalle de la hoja de vida de los  indicadores  por proceso (F-SGI-001)  y los respectivos  reportes de los indicadores (E-SGI-F023) consulte el siguiente  enlace</t>
  </si>
  <si>
    <t>Generación de Datos e Información Hidrometereológica y Ambiental para la toma de decisiones</t>
  </si>
  <si>
    <t>SERVICIOS (Laboratorio, acreditación, Aeronáutica, Pronósticos Y Redes)</t>
  </si>
  <si>
    <t>Evaluar el nivel de cumplimiento de los compromisos adquiridos en el plan de acción. El indicador es acumulativo.</t>
  </si>
  <si>
    <t>Medir el nivel de ejecución de informes de ejecución presupuestal presentados al Ministerio de Hacienda frente a los  Programados</t>
  </si>
  <si>
    <t xml:space="preserve"> informes de ejecución presupuestal presentados al Ministerio de Hacienda</t>
  </si>
  <si>
    <t>Número total de riesgos de corrupción valorados y con tratamiento / Número total de riesgos de corrupción  identificados</t>
  </si>
  <si>
    <t>(No solicitudes por requerimientos técnicos atendidos de manera satisfactoria / No solicitudes por requerimientos solicitados) X 100.</t>
  </si>
  <si>
    <t xml:space="preserve">Uso y apropiación de servicios de TI  </t>
  </si>
  <si>
    <t>Mide el porcentaje de avance de las actividades implementadas relacionadas con la estrategia de uso y apropiación.</t>
  </si>
  <si>
    <t>actividades implementadas  de uso y apropiación de servicios TI</t>
  </si>
  <si>
    <t>Número de actividades de divulgación de uso y apropiación de TI / Numero de actividades programadas de TI * 100</t>
  </si>
  <si>
    <t>D= ((HB - HI)/HB) * 99
D= Porcentaje disponibilidad de infraestructura TI por trimestre
HB = Horas base de disponibilidad por trimestre (2190 horas).  
HI = Horas de indisponibilidad.
TPAV: Total políticas a Auditar en la vigencia
TPA=( NPA/TPAV)*100</t>
  </si>
  <si>
    <t>Emitir reporte climático por aeropuerto</t>
  </si>
  <si>
    <t>Informar sobre el cumplimiento de las actividades misionales de acreditación de laboratorios</t>
  </si>
  <si>
    <t>Medir el nivel de satisfacción del ciudadano y grado de supervisión  IDEAM.</t>
  </si>
  <si>
    <t>Medir la oportunidad en los tiempos de respuesta, estableciendo alertas evitando así contestar requerimiento fuera de términos.</t>
  </si>
  <si>
    <t>Medir la cantidad de casos de corrupción que se puedan presentar en el Grupo de Atención al Ciudadano, con el fin de identificar la materialicen de riesgo de corrupción y tomar las acciones pertinentes.</t>
  </si>
  <si>
    <t>Total de sinestros atendidos</t>
  </si>
  <si>
    <t>Total de obligaciones en el PAC pagadas</t>
  </si>
  <si>
    <t>(No. Total de envíos impuestos a nivel nacional - No. de documentos devueltos / No. Total de envíos impuestos a nivel nacional) * 100</t>
  </si>
  <si>
    <t>Medir la efectividad de la cantidad de folios de documentos físicos recibidos en ventanilla de correspondencia frente a la cantidad de imágenes subidas al sistema Orfeo para la continuación del trámite</t>
  </si>
  <si>
    <t xml:space="preserve">Solicitudes de información resueltas para el semestre </t>
  </si>
  <si>
    <t>Procesos con evaluación inicial para la vigencia</t>
  </si>
  <si>
    <t xml:space="preserve"> realizar el seguimiento a la eficiencia en el proceso de la gestión de las noticas disciplinarias que se recepción en el Grupo de Instrucción de Control Disciplinario</t>
  </si>
  <si>
    <t xml:space="preserve">Medición Plan Anual de Vacantes y de Previsión de Recursos Humanos </t>
  </si>
  <si>
    <t>Medición del Plan Institucional de Estímulos e incentivos</t>
  </si>
  <si>
    <t xml:space="preserve">Medir la gestión del Plan institucional de Estímulos e Incentivos, lo cual permite establecer la efectividad y el impacto de las acciones implementadas en el plan y verificar si se están llevando a cabo de manera adecuada las iniciativas y programas de estímulos e incentivos, asegurando así el reconocimiento y motivación de los funcionarios. </t>
  </si>
  <si>
    <t>Número de  actividades programadas del Plan Institucional de Estímulos e Incentivos  / Número de actividades ejecutados o en ejecución del Plan Institucional de Estímulos e incentivos</t>
  </si>
  <si>
    <t>Medir la gestión del Plan institucional de Seguridad y Salud en el Trabajo, lo cual permite establecer la efectividad y el impacto de las acciones implementadas en el plan y verificar si se están llevando a cabo de manera adecuada las medidas de seguridad y salud en el entorno laboral, asegurando así la protección y el bienestar de los empleados.</t>
  </si>
  <si>
    <t>Número de  actividades programadas del Plan de Seguridad y Salud en el Trabajo / Número de actividades ejecutados o en ejecución del Plan de Seguridad y Salud en el Trabajo *100</t>
  </si>
  <si>
    <t>Medición del Plan Institucional de Capacitación</t>
  </si>
  <si>
    <t>Gestión Jurídica y Contractual</t>
  </si>
  <si>
    <t xml:space="preserve">Medir la efectividad de la gestión de la Oficina Asesora jurídica, respecto de la revisión de la viabilidad jurídica de las solicitudes de contratación realizadas por las diferentes áreas del IDEAM, cuando estas se presentan ante el Comité de Contratación, para su aprobación.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</si>
</sst>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color theme="1"/>
      <name val="Century Gothic"/>
      <family val="2"/>
    </font>
    <font>
      <b/>
      <sz val="8"/>
      <color theme="1"/>
      <name val="Arial Narrow"/>
      <family val="2"/>
    </font>
    <font>
      <sz val="11"/>
      <color theme="1"/>
      <name val="Century Gothic"/>
      <family val="2"/>
    </font>
    <font>
      <sz val="10"/>
      <color theme="1"/>
      <name val="Arial Narrow"/>
      <family val="2"/>
    </font>
    <font>
      <b/>
      <sz val="14"/>
      <color theme="0"/>
      <name val="Calibri"/>
      <family val="2"/>
      <scheme val="minor"/>
    </font>
    <font>
      <b/>
      <sz val="16"/>
      <color theme="0"/>
      <name val="Calibri"/>
      <family val="2"/>
      <scheme val="minor"/>
    </font>
    <font>
      <b/>
      <sz val="18"/>
      <color theme="0"/>
      <name val="Calibri"/>
      <family val="2"/>
      <scheme val="minor"/>
    </font>
    <font>
      <b/>
      <sz val="20"/>
      <color theme="0"/>
      <name val="Calibri"/>
      <family val="2"/>
      <scheme val="minor"/>
    </font>
    <font>
      <b/>
      <sz val="22"/>
      <color theme="0"/>
      <name val="Calibri"/>
      <family val="2"/>
      <scheme val="minor"/>
    </font>
    <font>
      <b/>
      <sz val="28"/>
      <color theme="0"/>
      <name val="Calibri"/>
      <family val="2"/>
      <scheme val="minor"/>
    </font>
    <font>
      <sz val="16"/>
      <color theme="1"/>
      <name val="Calibri"/>
      <family val="2"/>
      <scheme val="minor"/>
    </font>
    <font>
      <b/>
      <sz val="20"/>
      <color theme="1"/>
      <name val="Calibri"/>
      <family val="2"/>
      <scheme val="minor"/>
    </font>
    <font>
      <b/>
      <sz val="18"/>
      <color theme="1"/>
      <name val="Calibri"/>
      <family val="2"/>
      <scheme val="minor"/>
    </font>
    <font>
      <sz val="8"/>
      <name val="Calibri"/>
      <family val="2"/>
      <scheme val="minor"/>
    </font>
    <font>
      <sz val="8"/>
      <color theme="1"/>
      <name val="Century Gothic"/>
      <family val="2"/>
    </font>
    <font>
      <sz val="10"/>
      <color theme="1"/>
      <name val="Calibri"/>
      <family val="2"/>
      <scheme val="minor"/>
    </font>
    <font>
      <b/>
      <sz val="12"/>
      <color theme="0"/>
      <name val="Century Gothic"/>
      <family val="2"/>
    </font>
  </fonts>
  <fills count="44">
    <fill>
      <patternFill patternType="none"/>
    </fill>
    <fill>
      <patternFill patternType="gray125"/>
    </fill>
    <fill>
      <patternFill patternType="solid">
        <fgColor rgb="FFA7B0BB"/>
        <bgColor rgb="FFA7B0BB"/>
      </patternFill>
    </fill>
    <fill>
      <patternFill patternType="solid">
        <fgColor rgb="FF76A5AF"/>
        <bgColor rgb="FF76A5AF"/>
      </patternFill>
    </fill>
    <fill>
      <patternFill patternType="solid">
        <fgColor rgb="FFD5D5D5"/>
        <bgColor rgb="FFD5D5D5"/>
      </patternFill>
    </fill>
    <fill>
      <patternFill patternType="solid">
        <fgColor rgb="FFFFC000"/>
        <bgColor rgb="FFFFC000"/>
      </patternFill>
    </fill>
    <fill>
      <patternFill patternType="solid">
        <fgColor rgb="FF93C47D"/>
        <bgColor rgb="FF93C47D"/>
      </patternFill>
    </fill>
    <fill>
      <patternFill patternType="solid">
        <fgColor rgb="FFCCCCCC"/>
        <bgColor rgb="FFCCCCCC"/>
      </patternFill>
    </fill>
    <fill>
      <patternFill patternType="solid">
        <fgColor rgb="FF00B050"/>
        <bgColor rgb="FF00B050"/>
      </patternFill>
    </fill>
    <fill>
      <patternFill patternType="solid">
        <fgColor rgb="FFE69138"/>
        <bgColor rgb="FFE69138"/>
      </patternFill>
    </fill>
    <fill>
      <patternFill patternType="solid">
        <fgColor theme="8"/>
        <bgColor theme="8"/>
      </patternFill>
    </fill>
    <fill>
      <patternFill patternType="solid">
        <fgColor rgb="FF6AA84F"/>
        <bgColor rgb="FF6AA84F"/>
      </patternFill>
    </fill>
    <fill>
      <patternFill patternType="solid">
        <fgColor rgb="FFCC0000"/>
        <bgColor rgb="FFCC0000"/>
      </patternFill>
    </fill>
    <fill>
      <patternFill patternType="solid">
        <fgColor rgb="FFD9D9D9"/>
        <bgColor rgb="FFD9D9D9"/>
      </patternFill>
    </fill>
    <fill>
      <patternFill patternType="solid">
        <fgColor rgb="FFB6D7A8"/>
        <bgColor rgb="FFB6D7A8"/>
      </patternFill>
    </fill>
    <fill>
      <patternFill patternType="solid">
        <fgColor theme="0"/>
        <bgColor theme="0"/>
      </patternFill>
    </fill>
    <fill>
      <patternFill patternType="solid">
        <fgColor rgb="FFFFFFFF"/>
        <bgColor rgb="FFFFFFFF"/>
      </patternFill>
    </fill>
    <fill>
      <patternFill patternType="solid">
        <fgColor rgb="FF00B0F0"/>
        <bgColor rgb="FF6FA8DC"/>
      </patternFill>
    </fill>
    <fill>
      <patternFill patternType="solid">
        <fgColor rgb="FF00B0F0"/>
        <bgColor rgb="FFD5D5D5"/>
      </patternFill>
    </fill>
    <fill>
      <patternFill patternType="solid">
        <fgColor rgb="FF00B050"/>
        <bgColor indexed="64"/>
      </patternFill>
    </fill>
    <fill>
      <patternFill patternType="solid">
        <fgColor theme="2" tint="-0.14999847407452621"/>
        <bgColor indexed="64"/>
      </patternFill>
    </fill>
    <fill>
      <patternFill patternType="solid">
        <fgColor theme="0" tint="-0.249977111117893"/>
        <bgColor indexed="64"/>
      </patternFill>
    </fill>
    <fill>
      <patternFill patternType="solid">
        <fgColor theme="8"/>
        <bgColor indexed="64"/>
      </patternFill>
    </fill>
    <fill>
      <patternFill patternType="solid">
        <fgColor rgb="FF00B050"/>
        <bgColor rgb="FFFFC000"/>
      </patternFill>
    </fill>
    <fill>
      <patternFill patternType="solid">
        <fgColor rgb="FFFFC000"/>
        <bgColor rgb="FFD9D9D9"/>
      </patternFill>
    </fill>
    <fill>
      <patternFill patternType="solid">
        <fgColor rgb="FF00B0F0"/>
        <bgColor indexed="64"/>
      </patternFill>
    </fill>
    <fill>
      <patternFill patternType="solid">
        <fgColor theme="0" tint="-0.14999847407452621"/>
        <bgColor indexed="64"/>
      </patternFill>
    </fill>
    <fill>
      <patternFill patternType="solid">
        <fgColor rgb="FF92D050"/>
        <bgColor rgb="FFFFC000"/>
      </patternFill>
    </fill>
    <fill>
      <patternFill patternType="solid">
        <fgColor rgb="FFFFFFFF"/>
        <bgColor indexed="64"/>
      </patternFill>
    </fill>
    <fill>
      <patternFill patternType="solid">
        <fgColor rgb="FFFFC000"/>
        <bgColor indexed="64"/>
      </patternFill>
    </fill>
    <fill>
      <patternFill patternType="solid">
        <fgColor rgb="FFC00000"/>
        <bgColor indexed="64"/>
      </patternFill>
    </fill>
    <fill>
      <patternFill patternType="solid">
        <fgColor rgb="FF92D050"/>
        <bgColor indexed="64"/>
      </patternFill>
    </fill>
    <fill>
      <patternFill patternType="solid">
        <fgColor theme="0"/>
        <bgColor indexed="64"/>
      </patternFill>
    </fill>
    <fill>
      <patternFill patternType="solid">
        <fgColor rgb="FF0070C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009999"/>
        <bgColor indexed="64"/>
      </patternFill>
    </fill>
    <fill>
      <patternFill patternType="solid">
        <fgColor theme="2" tint="-0.749992370372631"/>
        <bgColor indexed="64"/>
      </patternFill>
    </fill>
    <fill>
      <patternFill patternType="solid">
        <fgColor theme="8" tint="0.59999389629810485"/>
        <bgColor rgb="FFF1C588"/>
      </patternFill>
    </fill>
    <fill>
      <patternFill patternType="solid">
        <fgColor theme="8" tint="0.59999389629810485"/>
        <bgColor indexed="64"/>
      </patternFill>
    </fill>
    <fill>
      <patternFill patternType="solid">
        <fgColor theme="3" tint="-0.249977111117893"/>
        <bgColor rgb="FFA7B0BB"/>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69">
    <xf numFmtId="0" fontId="0" fillId="0" borderId="0" xfId="0"/>
    <xf numFmtId="0" fontId="4" fillId="2" borderId="0" xfId="0" applyFont="1" applyFill="1"/>
    <xf numFmtId="0" fontId="4" fillId="2" borderId="1" xfId="0" applyFont="1" applyFill="1" applyBorder="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1" fontId="5" fillId="3" borderId="2" xfId="0" applyNumberFormat="1" applyFont="1" applyFill="1" applyBorder="1" applyAlignment="1">
      <alignment horizontal="center" vertical="center" wrapText="1"/>
    </xf>
    <xf numFmtId="0" fontId="6" fillId="0" borderId="1" xfId="0" applyFont="1" applyBorder="1" applyAlignment="1">
      <alignment horizontal="left"/>
    </xf>
    <xf numFmtId="0" fontId="6" fillId="0" borderId="3" xfId="0" applyFont="1" applyBorder="1" applyAlignment="1">
      <alignment vertical="center"/>
    </xf>
    <xf numFmtId="0" fontId="6" fillId="0" borderId="1" xfId="0" applyFont="1" applyBorder="1"/>
    <xf numFmtId="0" fontId="6" fillId="0" borderId="1" xfId="0" applyFont="1" applyBorder="1" applyAlignment="1">
      <alignment wrapText="1"/>
    </xf>
    <xf numFmtId="9" fontId="6" fillId="0" borderId="1" xfId="0" applyNumberFormat="1" applyFont="1" applyBorder="1"/>
    <xf numFmtId="9" fontId="6" fillId="4" borderId="1" xfId="1" applyFont="1" applyFill="1" applyBorder="1"/>
    <xf numFmtId="9" fontId="6" fillId="5" borderId="1" xfId="1" applyFont="1" applyFill="1" applyBorder="1" applyAlignment="1">
      <alignment horizontal="center"/>
    </xf>
    <xf numFmtId="9" fontId="6" fillId="6" borderId="1" xfId="1" applyFont="1" applyFill="1" applyBorder="1" applyAlignment="1">
      <alignment horizontal="center"/>
    </xf>
    <xf numFmtId="9" fontId="6" fillId="7" borderId="1" xfId="1" applyFont="1" applyFill="1" applyBorder="1"/>
    <xf numFmtId="9" fontId="6" fillId="8" borderId="1" xfId="1" applyFont="1" applyFill="1" applyBorder="1" applyAlignment="1">
      <alignment horizontal="center"/>
    </xf>
    <xf numFmtId="9" fontId="6" fillId="9" borderId="1" xfId="1" applyFont="1" applyFill="1" applyBorder="1" applyAlignment="1">
      <alignment horizontal="center"/>
    </xf>
    <xf numFmtId="9" fontId="6" fillId="10" borderId="1" xfId="1" applyFont="1" applyFill="1" applyBorder="1" applyAlignment="1">
      <alignment horizontal="center"/>
    </xf>
    <xf numFmtId="9" fontId="6" fillId="11" borderId="1" xfId="1" applyFont="1" applyFill="1" applyBorder="1" applyAlignment="1">
      <alignment horizontal="center"/>
    </xf>
    <xf numFmtId="9" fontId="6" fillId="12" borderId="1" xfId="1" applyFont="1" applyFill="1" applyBorder="1" applyAlignment="1">
      <alignment horizontal="center"/>
    </xf>
    <xf numFmtId="9" fontId="6" fillId="13" borderId="1" xfId="1" applyFont="1" applyFill="1" applyBorder="1"/>
    <xf numFmtId="9" fontId="6" fillId="14" borderId="1" xfId="1" applyFont="1" applyFill="1" applyBorder="1" applyAlignment="1">
      <alignment horizontal="center"/>
    </xf>
    <xf numFmtId="9" fontId="6" fillId="4" borderId="1" xfId="1" applyFont="1" applyFill="1" applyBorder="1" applyAlignment="1">
      <alignment horizontal="center" vertical="center"/>
    </xf>
    <xf numFmtId="9" fontId="6" fillId="12" borderId="1" xfId="1" applyFont="1" applyFill="1" applyBorder="1" applyAlignment="1">
      <alignment horizontal="center" vertical="center"/>
    </xf>
    <xf numFmtId="9" fontId="6" fillId="7" borderId="1" xfId="1" applyFont="1" applyFill="1" applyBorder="1" applyAlignment="1">
      <alignment horizontal="center" vertical="center"/>
    </xf>
    <xf numFmtId="9" fontId="6" fillId="5" borderId="1" xfId="1" applyFont="1" applyFill="1" applyBorder="1" applyAlignment="1">
      <alignment horizontal="center" vertical="center"/>
    </xf>
    <xf numFmtId="0" fontId="6" fillId="15" borderId="1" xfId="0" applyFont="1" applyFill="1" applyBorder="1" applyAlignment="1">
      <alignment horizontal="left"/>
    </xf>
    <xf numFmtId="0" fontId="6" fillId="15" borderId="3" xfId="0" applyFont="1" applyFill="1" applyBorder="1" applyAlignment="1">
      <alignment vertical="center"/>
    </xf>
    <xf numFmtId="0" fontId="6" fillId="15" borderId="1" xfId="0" applyFont="1" applyFill="1" applyBorder="1"/>
    <xf numFmtId="9" fontId="6" fillId="5" borderId="1" xfId="1" applyFont="1" applyFill="1" applyBorder="1"/>
    <xf numFmtId="9" fontId="6" fillId="0" borderId="1" xfId="1" applyFont="1" applyBorder="1"/>
    <xf numFmtId="9" fontId="6" fillId="8" borderId="1" xfId="1" applyFont="1" applyFill="1" applyBorder="1"/>
    <xf numFmtId="0" fontId="6" fillId="16" borderId="1" xfId="0" applyFont="1" applyFill="1" applyBorder="1"/>
    <xf numFmtId="0" fontId="6" fillId="15" borderId="1" xfId="0" applyFont="1" applyFill="1" applyBorder="1" applyAlignment="1">
      <alignment vertical="center"/>
    </xf>
    <xf numFmtId="1" fontId="6" fillId="8" borderId="1" xfId="1" applyNumberFormat="1" applyFont="1" applyFill="1" applyBorder="1" applyAlignment="1">
      <alignment horizontal="center"/>
    </xf>
    <xf numFmtId="1" fontId="6" fillId="17" borderId="1" xfId="1" applyNumberFormat="1" applyFont="1" applyFill="1" applyBorder="1" applyAlignment="1">
      <alignment horizontal="center"/>
    </xf>
    <xf numFmtId="1" fontId="6" fillId="6" borderId="1" xfId="1" applyNumberFormat="1" applyFont="1" applyFill="1" applyBorder="1" applyAlignment="1">
      <alignment horizontal="center"/>
    </xf>
    <xf numFmtId="1" fontId="6" fillId="18" borderId="1" xfId="1" applyNumberFormat="1" applyFont="1" applyFill="1" applyBorder="1" applyAlignment="1">
      <alignment horizontal="center"/>
    </xf>
    <xf numFmtId="9" fontId="0" fillId="0" borderId="0" xfId="1" applyFont="1"/>
    <xf numFmtId="9" fontId="6" fillId="0" borderId="1" xfId="1" applyFont="1" applyBorder="1" applyAlignment="1">
      <alignment horizontal="center"/>
    </xf>
    <xf numFmtId="9" fontId="6" fillId="19" borderId="1" xfId="1" applyFont="1" applyFill="1" applyBorder="1" applyAlignment="1">
      <alignment horizontal="center"/>
    </xf>
    <xf numFmtId="9" fontId="6" fillId="20" borderId="1" xfId="1" applyFont="1" applyFill="1" applyBorder="1"/>
    <xf numFmtId="9" fontId="6" fillId="21" borderId="1" xfId="1" applyFont="1" applyFill="1" applyBorder="1"/>
    <xf numFmtId="9" fontId="6" fillId="8" borderId="1" xfId="1" applyFont="1" applyFill="1" applyBorder="1" applyAlignment="1">
      <alignment horizontal="right"/>
    </xf>
    <xf numFmtId="9" fontId="6" fillId="23" borderId="1" xfId="1" applyFont="1" applyFill="1" applyBorder="1" applyAlignment="1">
      <alignment horizontal="center"/>
    </xf>
    <xf numFmtId="0" fontId="6" fillId="0" borderId="3" xfId="0" applyFont="1" applyBorder="1"/>
    <xf numFmtId="0" fontId="6" fillId="0" borderId="2" xfId="0" applyFont="1" applyBorder="1"/>
    <xf numFmtId="9" fontId="6" fillId="24" borderId="1" xfId="1" applyFont="1" applyFill="1" applyBorder="1" applyAlignment="1">
      <alignment horizontal="center"/>
    </xf>
    <xf numFmtId="9" fontId="6" fillId="25" borderId="1" xfId="1" applyFont="1" applyFill="1" applyBorder="1" applyAlignment="1">
      <alignment horizontal="center"/>
    </xf>
    <xf numFmtId="0" fontId="6" fillId="0" borderId="4" xfId="0" applyFont="1" applyBorder="1"/>
    <xf numFmtId="0" fontId="6" fillId="0" borderId="5" xfId="0" applyFont="1" applyBorder="1"/>
    <xf numFmtId="9" fontId="6" fillId="0" borderId="3" xfId="0" applyNumberFormat="1" applyFont="1" applyBorder="1"/>
    <xf numFmtId="9" fontId="6" fillId="26" borderId="1" xfId="1" applyFont="1" applyFill="1" applyBorder="1"/>
    <xf numFmtId="0" fontId="6" fillId="0" borderId="6" xfId="0" applyFont="1" applyBorder="1"/>
    <xf numFmtId="0" fontId="1" fillId="0" borderId="0" xfId="0" applyFont="1"/>
    <xf numFmtId="9" fontId="6" fillId="27" borderId="1" xfId="1" applyFont="1" applyFill="1" applyBorder="1" applyAlignment="1">
      <alignment horizontal="center"/>
    </xf>
    <xf numFmtId="9" fontId="6" fillId="0" borderId="2" xfId="1" applyFont="1" applyBorder="1"/>
    <xf numFmtId="9" fontId="6" fillId="5" borderId="2" xfId="1" applyFont="1" applyFill="1" applyBorder="1" applyAlignment="1">
      <alignment horizontal="center"/>
    </xf>
    <xf numFmtId="9" fontId="0" fillId="0" borderId="5" xfId="1" applyFont="1" applyBorder="1"/>
    <xf numFmtId="9" fontId="6" fillId="0" borderId="5" xfId="1" applyFont="1" applyBorder="1"/>
    <xf numFmtId="9" fontId="6" fillId="0" borderId="1" xfId="0" applyNumberFormat="1" applyFont="1" applyBorder="1" applyAlignment="1">
      <alignment horizontal="right"/>
    </xf>
    <xf numFmtId="0" fontId="6" fillId="0" borderId="7" xfId="0" applyFont="1" applyBorder="1"/>
    <xf numFmtId="9" fontId="6" fillId="0" borderId="6" xfId="0" applyNumberFormat="1" applyFont="1" applyBorder="1"/>
    <xf numFmtId="1" fontId="6" fillId="12" borderId="1" xfId="1" applyNumberFormat="1" applyFont="1" applyFill="1" applyBorder="1" applyAlignment="1">
      <alignment horizontal="center" vertical="center"/>
    </xf>
    <xf numFmtId="0" fontId="0" fillId="32" borderId="0" xfId="0" applyFill="1"/>
    <xf numFmtId="0" fontId="0" fillId="0" borderId="0" xfId="0" pivotButton="1"/>
    <xf numFmtId="0" fontId="0" fillId="0" borderId="0" xfId="0" applyAlignment="1">
      <alignment horizontal="left"/>
    </xf>
    <xf numFmtId="0" fontId="0" fillId="0" borderId="0" xfId="0" applyAlignment="1">
      <alignment horizontal="left" indent="1"/>
    </xf>
    <xf numFmtId="0" fontId="6" fillId="0" borderId="2"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0" fillId="33" borderId="0" xfId="0" applyFill="1"/>
    <xf numFmtId="0" fontId="0" fillId="34" borderId="0" xfId="0" applyFill="1"/>
    <xf numFmtId="0" fontId="0" fillId="34" borderId="15" xfId="0" applyFill="1" applyBorder="1"/>
    <xf numFmtId="0" fontId="0" fillId="34" borderId="16" xfId="0" applyFill="1" applyBorder="1"/>
    <xf numFmtId="0" fontId="0" fillId="34" borderId="17" xfId="0" applyFill="1" applyBorder="1"/>
    <xf numFmtId="0" fontId="0" fillId="34" borderId="18" xfId="0" applyFill="1" applyBorder="1"/>
    <xf numFmtId="0" fontId="0" fillId="34" borderId="19" xfId="0" applyFill="1" applyBorder="1"/>
    <xf numFmtId="0" fontId="0" fillId="34" borderId="21" xfId="0" applyFill="1" applyBorder="1"/>
    <xf numFmtId="0" fontId="0" fillId="34" borderId="22" xfId="0" applyFill="1" applyBorder="1"/>
    <xf numFmtId="0" fontId="0" fillId="35" borderId="18" xfId="0" applyFill="1" applyBorder="1"/>
    <xf numFmtId="0" fontId="0" fillId="35" borderId="0" xfId="0" applyFill="1"/>
    <xf numFmtId="0" fontId="15" fillId="38" borderId="0" xfId="0" applyFont="1" applyFill="1" applyAlignment="1">
      <alignment horizontal="center"/>
    </xf>
    <xf numFmtId="0" fontId="16" fillId="35" borderId="0" xfId="0" applyFont="1" applyFill="1" applyAlignment="1">
      <alignment horizontal="center"/>
    </xf>
    <xf numFmtId="0" fontId="14" fillId="0" borderId="0" xfId="0" applyFont="1" applyAlignment="1">
      <alignment horizontal="left" indent="1"/>
    </xf>
    <xf numFmtId="0" fontId="14" fillId="0" borderId="0" xfId="0" applyFont="1" applyAlignment="1">
      <alignment horizontal="center"/>
    </xf>
    <xf numFmtId="0" fontId="15" fillId="38" borderId="0" xfId="0" applyFont="1" applyFill="1" applyAlignment="1">
      <alignment horizontal="center" vertical="center"/>
    </xf>
    <xf numFmtId="0" fontId="0" fillId="35" borderId="20" xfId="0" applyFill="1" applyBorder="1"/>
    <xf numFmtId="0" fontId="0" fillId="35" borderId="21" xfId="0" applyFill="1" applyBorder="1"/>
    <xf numFmtId="0" fontId="13" fillId="37" borderId="18" xfId="0" applyFont="1" applyFill="1" applyBorder="1" applyAlignment="1">
      <alignment horizontal="center"/>
    </xf>
    <xf numFmtId="0" fontId="13" fillId="37" borderId="0" xfId="0" applyFont="1" applyFill="1" applyAlignment="1">
      <alignment horizontal="center"/>
    </xf>
    <xf numFmtId="0" fontId="15" fillId="35" borderId="0" xfId="0" applyFont="1" applyFill="1" applyAlignment="1">
      <alignment horizontal="center"/>
    </xf>
    <xf numFmtId="0" fontId="0" fillId="37" borderId="18" xfId="0" applyFill="1" applyBorder="1"/>
    <xf numFmtId="0" fontId="0" fillId="37" borderId="0" xfId="0" applyFill="1"/>
    <xf numFmtId="0" fontId="15" fillId="35" borderId="0" xfId="0" applyFont="1" applyFill="1" applyAlignment="1">
      <alignment horizontal="center" vertical="center"/>
    </xf>
    <xf numFmtId="0" fontId="0" fillId="36" borderId="18" xfId="0" applyFill="1" applyBorder="1"/>
    <xf numFmtId="0" fontId="0" fillId="36" borderId="0" xfId="0" applyFill="1"/>
    <xf numFmtId="0" fontId="6" fillId="0" borderId="23" xfId="0" applyFont="1" applyBorder="1" applyAlignment="1">
      <alignment horizontal="left"/>
    </xf>
    <xf numFmtId="0" fontId="0" fillId="0" borderId="5" xfId="0" applyBorder="1"/>
    <xf numFmtId="9" fontId="6" fillId="0" borderId="4" xfId="1" applyFont="1" applyBorder="1"/>
    <xf numFmtId="9" fontId="6" fillId="4" borderId="1" xfId="1" applyFont="1" applyFill="1" applyBorder="1" applyAlignment="1">
      <alignment horizontal="center"/>
    </xf>
    <xf numFmtId="9" fontId="6" fillId="7" borderId="1" xfId="1" applyFont="1" applyFill="1" applyBorder="1" applyAlignment="1">
      <alignment horizontal="center"/>
    </xf>
    <xf numFmtId="9" fontId="6" fillId="23" borderId="2" xfId="1" applyFont="1" applyFill="1" applyBorder="1" applyAlignment="1">
      <alignment horizontal="center"/>
    </xf>
    <xf numFmtId="9" fontId="6" fillId="27" borderId="5" xfId="1" applyFont="1" applyFill="1" applyBorder="1" applyAlignment="1">
      <alignment horizontal="center"/>
    </xf>
    <xf numFmtId="9" fontId="6" fillId="23" borderId="5" xfId="1" applyFont="1" applyFill="1" applyBorder="1" applyAlignment="1">
      <alignment horizontal="center"/>
    </xf>
    <xf numFmtId="9" fontId="0" fillId="0" borderId="5" xfId="1" applyFont="1" applyBorder="1" applyAlignment="1">
      <alignment horizontal="center"/>
    </xf>
    <xf numFmtId="9" fontId="0" fillId="29" borderId="5" xfId="1" applyFont="1" applyFill="1" applyBorder="1" applyAlignment="1">
      <alignment horizontal="center"/>
    </xf>
    <xf numFmtId="0" fontId="0" fillId="29" borderId="24" xfId="0" applyFill="1" applyBorder="1"/>
    <xf numFmtId="0" fontId="0" fillId="31" borderId="24" xfId="0" applyFill="1" applyBorder="1"/>
    <xf numFmtId="0" fontId="0" fillId="19" borderId="24" xfId="0" applyFill="1" applyBorder="1"/>
    <xf numFmtId="0" fontId="0" fillId="33" borderId="18" xfId="0" applyFill="1" applyBorder="1"/>
    <xf numFmtId="0" fontId="0" fillId="33" borderId="19" xfId="0" applyFill="1" applyBorder="1"/>
    <xf numFmtId="0" fontId="10" fillId="34" borderId="0" xfId="0" applyFont="1" applyFill="1" applyAlignment="1">
      <alignment vertical="center"/>
    </xf>
    <xf numFmtId="0" fontId="13" fillId="22" borderId="18" xfId="0" applyFont="1" applyFill="1" applyBorder="1" applyAlignment="1">
      <alignment horizontal="center"/>
    </xf>
    <xf numFmtId="0" fontId="13" fillId="22" borderId="0" xfId="0" applyFont="1" applyFill="1" applyAlignment="1">
      <alignment horizontal="center"/>
    </xf>
    <xf numFmtId="0" fontId="0" fillId="25" borderId="26" xfId="0" applyFill="1" applyBorder="1"/>
    <xf numFmtId="0" fontId="0" fillId="22" borderId="18" xfId="0" applyFill="1" applyBorder="1"/>
    <xf numFmtId="0" fontId="0" fillId="22" borderId="0" xfId="0" applyFill="1"/>
    <xf numFmtId="0" fontId="3" fillId="40" borderId="0" xfId="0" applyFont="1" applyFill="1" applyAlignment="1">
      <alignment vertical="center"/>
    </xf>
    <xf numFmtId="0" fontId="3" fillId="40" borderId="19" xfId="0" applyFont="1" applyFill="1" applyBorder="1" applyAlignment="1">
      <alignment vertical="center"/>
    </xf>
    <xf numFmtId="0" fontId="2" fillId="40" borderId="27" xfId="0" applyFont="1" applyFill="1" applyBorder="1" applyAlignment="1">
      <alignment horizontal="center" vertical="center" wrapText="1"/>
    </xf>
    <xf numFmtId="0" fontId="2" fillId="40" borderId="28" xfId="0" applyFont="1" applyFill="1" applyBorder="1" applyAlignment="1">
      <alignment horizontal="center" vertical="center" wrapText="1"/>
    </xf>
    <xf numFmtId="0" fontId="2" fillId="40" borderId="29" xfId="0" applyFont="1" applyFill="1" applyBorder="1" applyAlignment="1">
      <alignment horizontal="center" vertical="center" wrapText="1"/>
    </xf>
    <xf numFmtId="0" fontId="15" fillId="35" borderId="12" xfId="0" applyFont="1" applyFill="1" applyBorder="1" applyAlignment="1">
      <alignment horizontal="center" vertical="center"/>
    </xf>
    <xf numFmtId="0" fontId="10" fillId="34" borderId="32" xfId="0" applyFont="1" applyFill="1" applyBorder="1" applyAlignment="1">
      <alignment horizontal="center" vertical="center"/>
    </xf>
    <xf numFmtId="0" fontId="10" fillId="34" borderId="14" xfId="0" applyFont="1" applyFill="1" applyBorder="1" applyAlignment="1">
      <alignment horizontal="center" vertical="center"/>
    </xf>
    <xf numFmtId="0" fontId="15" fillId="35" borderId="12" xfId="0" applyFont="1" applyFill="1" applyBorder="1" applyAlignment="1">
      <alignment horizontal="center"/>
    </xf>
    <xf numFmtId="1" fontId="6" fillId="20" borderId="1" xfId="1" applyNumberFormat="1" applyFont="1" applyFill="1" applyBorder="1" applyAlignment="1">
      <alignment horizontal="center"/>
    </xf>
    <xf numFmtId="9" fontId="18" fillId="20" borderId="1" xfId="1" applyFont="1" applyFill="1" applyBorder="1" applyAlignment="1">
      <alignment horizontal="center" wrapText="1"/>
    </xf>
    <xf numFmtId="0" fontId="19" fillId="0" borderId="0" xfId="0" applyFont="1"/>
    <xf numFmtId="0" fontId="6" fillId="41" borderId="1" xfId="0" applyFont="1" applyFill="1" applyBorder="1"/>
    <xf numFmtId="0" fontId="6" fillId="42" borderId="1" xfId="0" applyFont="1" applyFill="1" applyBorder="1"/>
    <xf numFmtId="0" fontId="12" fillId="34" borderId="0" xfId="0" applyFont="1" applyFill="1" applyAlignment="1">
      <alignment horizontal="center" vertical="center"/>
    </xf>
    <xf numFmtId="0" fontId="11" fillId="33" borderId="13" xfId="0" applyFont="1" applyFill="1" applyBorder="1" applyAlignment="1">
      <alignment horizontal="center" vertical="center"/>
    </xf>
    <xf numFmtId="0" fontId="11" fillId="33" borderId="32" xfId="0" applyFont="1" applyFill="1" applyBorder="1" applyAlignment="1">
      <alignment horizontal="center" vertical="center"/>
    </xf>
    <xf numFmtId="0" fontId="11" fillId="33" borderId="14" xfId="0" applyFont="1" applyFill="1" applyBorder="1" applyAlignment="1">
      <alignment horizontal="center" vertical="center"/>
    </xf>
    <xf numFmtId="0" fontId="10" fillId="34" borderId="0" xfId="0" applyFont="1" applyFill="1" applyAlignment="1">
      <alignment horizontal="center" vertical="center"/>
    </xf>
    <xf numFmtId="0" fontId="12" fillId="34" borderId="32" xfId="0" applyFont="1" applyFill="1" applyBorder="1" applyAlignment="1">
      <alignment horizontal="center" vertical="center"/>
    </xf>
    <xf numFmtId="0" fontId="12" fillId="34" borderId="14" xfId="0" applyFont="1" applyFill="1" applyBorder="1" applyAlignment="1">
      <alignment horizontal="center" vertical="center"/>
    </xf>
    <xf numFmtId="0" fontId="10" fillId="34" borderId="32" xfId="0" applyFont="1" applyFill="1" applyBorder="1" applyAlignment="1">
      <alignment horizontal="center" vertical="center"/>
    </xf>
    <xf numFmtId="0" fontId="10" fillId="34" borderId="14" xfId="0" applyFont="1" applyFill="1" applyBorder="1" applyAlignment="1">
      <alignment horizontal="center" vertical="center"/>
    </xf>
    <xf numFmtId="0" fontId="8" fillId="33" borderId="0" xfId="0" applyFont="1" applyFill="1" applyAlignment="1">
      <alignment horizontal="center" vertical="center" wrapText="1"/>
    </xf>
    <xf numFmtId="0" fontId="8" fillId="33" borderId="19" xfId="0" applyFont="1" applyFill="1" applyBorder="1" applyAlignment="1">
      <alignment horizontal="center" vertical="center" wrapText="1"/>
    </xf>
    <xf numFmtId="0" fontId="2" fillId="33" borderId="0" xfId="0" applyFont="1" applyFill="1" applyAlignment="1">
      <alignment horizontal="center" wrapText="1"/>
    </xf>
    <xf numFmtId="0" fontId="2" fillId="33" borderId="19" xfId="0" applyFont="1" applyFill="1" applyBorder="1" applyAlignment="1">
      <alignment horizontal="center" wrapText="1"/>
    </xf>
    <xf numFmtId="0" fontId="13" fillId="36" borderId="18" xfId="0" applyFont="1" applyFill="1" applyBorder="1" applyAlignment="1">
      <alignment horizontal="center"/>
    </xf>
    <xf numFmtId="0" fontId="13" fillId="36" borderId="0" xfId="0" applyFont="1" applyFill="1" applyAlignment="1">
      <alignment horizontal="center"/>
    </xf>
    <xf numFmtId="0" fontId="13" fillId="37" borderId="18" xfId="0" applyFont="1" applyFill="1" applyBorder="1" applyAlignment="1">
      <alignment horizontal="center"/>
    </xf>
    <xf numFmtId="0" fontId="13" fillId="37" borderId="0" xfId="0" applyFont="1" applyFill="1" applyAlignment="1">
      <alignment horizontal="center"/>
    </xf>
    <xf numFmtId="0" fontId="13" fillId="35" borderId="18" xfId="0" applyFont="1" applyFill="1" applyBorder="1" applyAlignment="1">
      <alignment horizontal="center"/>
    </xf>
    <xf numFmtId="0" fontId="13" fillId="35" borderId="0" xfId="0" applyFont="1" applyFill="1" applyAlignment="1">
      <alignment horizontal="center"/>
    </xf>
    <xf numFmtId="0" fontId="9" fillId="33" borderId="0" xfId="0" applyFont="1" applyFill="1" applyAlignment="1">
      <alignment horizontal="center" vertical="center" wrapText="1"/>
    </xf>
    <xf numFmtId="0" fontId="9" fillId="33" borderId="19" xfId="0" applyFont="1" applyFill="1" applyBorder="1" applyAlignment="1">
      <alignment horizontal="center" vertical="center" wrapText="1"/>
    </xf>
    <xf numFmtId="0" fontId="13" fillId="39" borderId="33" xfId="0" applyFont="1" applyFill="1" applyBorder="1" applyAlignment="1">
      <alignment horizontal="center" vertical="center"/>
    </xf>
    <xf numFmtId="0" fontId="13" fillId="39" borderId="34" xfId="0" applyFont="1" applyFill="1" applyBorder="1" applyAlignment="1">
      <alignment horizontal="center" vertical="center"/>
    </xf>
    <xf numFmtId="0" fontId="13" fillId="39" borderId="35" xfId="0" applyFont="1" applyFill="1" applyBorder="1" applyAlignment="1">
      <alignment horizontal="center" vertical="center"/>
    </xf>
    <xf numFmtId="0" fontId="0" fillId="30" borderId="31" xfId="0" applyFill="1" applyBorder="1" applyAlignment="1">
      <alignment horizontal="center"/>
    </xf>
    <xf numFmtId="0" fontId="0" fillId="30" borderId="25" xfId="0" applyFill="1" applyBorder="1" applyAlignment="1">
      <alignment horizontal="center"/>
    </xf>
    <xf numFmtId="0" fontId="11" fillId="34" borderId="0" xfId="0" applyFont="1" applyFill="1" applyAlignment="1">
      <alignment horizontal="center"/>
    </xf>
    <xf numFmtId="0" fontId="10" fillId="33" borderId="0" xfId="0" applyFont="1" applyFill="1" applyAlignment="1">
      <alignment horizontal="center" vertical="center"/>
    </xf>
    <xf numFmtId="9" fontId="6" fillId="0" borderId="18" xfId="1" applyFont="1" applyBorder="1" applyAlignment="1">
      <alignment horizontal="center"/>
    </xf>
    <xf numFmtId="9" fontId="6" fillId="0" borderId="30" xfId="1" applyFont="1" applyBorder="1" applyAlignment="1">
      <alignment horizontal="center"/>
    </xf>
    <xf numFmtId="0" fontId="7" fillId="28" borderId="8" xfId="0" applyFont="1" applyFill="1" applyBorder="1" applyAlignment="1">
      <alignment horizontal="center" vertical="center" wrapText="1"/>
    </xf>
    <xf numFmtId="0" fontId="7" fillId="28" borderId="9" xfId="0" applyFont="1" applyFill="1" applyBorder="1" applyAlignment="1">
      <alignment horizontal="center" vertical="center" wrapText="1"/>
    </xf>
    <xf numFmtId="0" fontId="7" fillId="28" borderId="10" xfId="0" applyFont="1" applyFill="1" applyBorder="1" applyAlignment="1">
      <alignment horizontal="center" vertical="center" wrapText="1"/>
    </xf>
    <xf numFmtId="0" fontId="13" fillId="34" borderId="0" xfId="0" applyFont="1" applyFill="1" applyAlignment="1">
      <alignment horizontal="center" vertical="center"/>
    </xf>
    <xf numFmtId="0" fontId="20" fillId="43" borderId="4" xfId="0" applyFont="1" applyFill="1" applyBorder="1" applyAlignment="1">
      <alignment horizontal="center" vertical="center"/>
    </xf>
    <xf numFmtId="0" fontId="20" fillId="43" borderId="11" xfId="0" applyFont="1" applyFill="1" applyBorder="1" applyAlignment="1">
      <alignment horizontal="center" vertical="center"/>
    </xf>
    <xf numFmtId="0" fontId="20" fillId="43" borderId="3" xfId="0" applyFont="1" applyFill="1" applyBorder="1" applyAlignment="1">
      <alignment horizontal="center" vertical="center"/>
    </xf>
  </cellXfs>
  <cellStyles count="2">
    <cellStyle name="Normal" xfId="0" builtinId="0"/>
    <cellStyle name="Porcentaje" xfId="1" builtinId="5"/>
  </cellStyles>
  <dxfs count="30">
    <dxf>
      <fill>
        <patternFill>
          <bgColor rgb="FF92D050"/>
        </patternFill>
      </fill>
    </dxf>
    <dxf>
      <fill>
        <patternFill>
          <bgColor rgb="FF00B050"/>
        </patternFill>
      </fill>
    </dxf>
    <dxf>
      <fill>
        <patternFill>
          <bgColor rgb="FF00B0F0"/>
        </patternFill>
      </fill>
    </dxf>
    <dxf>
      <fill>
        <patternFill patternType="lightUp">
          <fgColor theme="2" tint="-0.34998626667073579"/>
          <bgColor theme="2" tint="-0.14996795556505021"/>
        </patternFill>
      </fill>
    </dxf>
    <dxf>
      <fill>
        <patternFill>
          <bgColor rgb="FFFFC000"/>
        </patternFill>
      </fill>
    </dxf>
    <dxf>
      <font>
        <color theme="0"/>
      </font>
      <fill>
        <patternFill>
          <bgColor rgb="FFC00000"/>
        </patternFill>
      </fill>
    </dxf>
    <dxf>
      <font>
        <color theme="0"/>
      </font>
      <fill>
        <patternFill>
          <bgColor rgb="FFC00000"/>
        </patternFill>
      </fill>
    </dxf>
    <dxf>
      <fill>
        <patternFill>
          <bgColor rgb="FFFFC000"/>
        </patternFill>
      </fill>
    </dxf>
    <dxf>
      <font>
        <color theme="0"/>
      </font>
      <fill>
        <patternFill>
          <bgColor rgb="FFC0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patternType="lightUp">
          <fgColor theme="2" tint="-0.34998626667073579"/>
          <bgColor theme="2" tint="-0.14996795556505021"/>
        </patternFill>
      </fill>
    </dxf>
    <dxf>
      <font>
        <strike val="0"/>
        <outline val="0"/>
        <shadow val="0"/>
        <u val="none"/>
        <vertAlign val="baseline"/>
        <sz val="16"/>
        <color theme="1"/>
        <name val="Calibri"/>
        <family val="2"/>
        <scheme val="minor"/>
      </font>
      <numFmt numFmtId="0" formatCode="General"/>
      <alignment horizontal="center" vertical="bottom" textRotation="0" wrapText="0" indent="0" justifyLastLine="0" shrinkToFit="0" readingOrder="0"/>
    </dxf>
    <dxf>
      <font>
        <strike val="0"/>
        <outline val="0"/>
        <shadow val="0"/>
        <u val="none"/>
        <vertAlign val="baseline"/>
        <sz val="16"/>
        <color theme="1"/>
        <name val="Calibri"/>
        <family val="2"/>
        <scheme val="minor"/>
      </font>
      <alignment horizontal="left" vertical="bottom" textRotation="0" wrapText="0" indent="1" justifyLastLine="0" shrinkToFit="0" readingOrder="0"/>
    </dxf>
    <dxf>
      <font>
        <strike val="0"/>
        <outline val="0"/>
        <shadow val="0"/>
        <u val="none"/>
        <vertAlign val="baseline"/>
        <sz val="16"/>
        <color theme="1"/>
        <name val="Calibri"/>
        <family val="2"/>
        <scheme val="minor"/>
      </font>
    </dxf>
    <dxf>
      <font>
        <strike val="0"/>
        <outline val="0"/>
        <shadow val="0"/>
        <u val="none"/>
        <vertAlign val="baseline"/>
        <sz val="18"/>
        <color theme="1"/>
        <name val="Calibri"/>
        <family val="2"/>
        <scheme val="minor"/>
      </font>
    </dxf>
    <dxf>
      <font>
        <strike val="0"/>
        <outline val="0"/>
        <shadow val="0"/>
        <u val="none"/>
        <vertAlign val="baseline"/>
        <sz val="16"/>
        <color theme="1"/>
        <name val="Calibri"/>
        <family val="2"/>
        <scheme val="minor"/>
      </font>
      <numFmt numFmtId="0" formatCode="General"/>
      <alignment horizontal="center" vertical="bottom" textRotation="0" wrapText="0" indent="0" justifyLastLine="0" shrinkToFit="0" readingOrder="0"/>
    </dxf>
    <dxf>
      <font>
        <strike val="0"/>
        <outline val="0"/>
        <shadow val="0"/>
        <u val="none"/>
        <vertAlign val="baseline"/>
        <sz val="16"/>
        <color theme="1"/>
        <name val="Calibri"/>
        <family val="2"/>
        <scheme val="minor"/>
      </font>
      <alignment horizontal="left" vertical="bottom" textRotation="0" wrapText="0" indent="1" justifyLastLine="0" shrinkToFit="0" readingOrder="0"/>
    </dxf>
    <dxf>
      <font>
        <strike val="0"/>
        <outline val="0"/>
        <shadow val="0"/>
        <u val="none"/>
        <vertAlign val="baseline"/>
        <sz val="16"/>
        <color theme="1"/>
        <name val="Calibri"/>
        <family val="2"/>
        <scheme val="minor"/>
      </font>
    </dxf>
    <dxf>
      <font>
        <strike val="0"/>
        <outline val="0"/>
        <shadow val="0"/>
        <u val="none"/>
        <vertAlign val="baseline"/>
        <sz val="18"/>
        <color theme="1"/>
        <name val="Calibri"/>
        <family val="2"/>
        <scheme val="minor"/>
      </font>
    </dxf>
    <dxf>
      <font>
        <strike val="0"/>
        <outline val="0"/>
        <shadow val="0"/>
        <u val="none"/>
        <vertAlign val="baseline"/>
        <sz val="16"/>
        <color theme="1"/>
        <name val="Calibri"/>
        <family val="2"/>
        <scheme val="minor"/>
      </font>
      <numFmt numFmtId="0" formatCode="General"/>
      <alignment horizontal="center" vertical="bottom" textRotation="0" wrapText="0" indent="0" justifyLastLine="0" shrinkToFit="0" readingOrder="0"/>
    </dxf>
    <dxf>
      <font>
        <strike val="0"/>
        <outline val="0"/>
        <shadow val="0"/>
        <u val="none"/>
        <vertAlign val="baseline"/>
        <sz val="16"/>
        <color theme="1"/>
        <name val="Calibri"/>
        <family val="2"/>
        <scheme val="minor"/>
      </font>
      <alignment horizontal="left" vertical="bottom" textRotation="0" wrapText="0" indent="1" justifyLastLine="0" shrinkToFit="0" readingOrder="0"/>
    </dxf>
    <dxf>
      <font>
        <strike val="0"/>
        <outline val="0"/>
        <shadow val="0"/>
        <u val="none"/>
        <vertAlign val="baseline"/>
        <sz val="16"/>
        <color theme="1"/>
        <name val="Calibri"/>
        <family val="2"/>
        <scheme val="minor"/>
      </font>
    </dxf>
    <dxf>
      <font>
        <strike val="0"/>
        <outline val="0"/>
        <shadow val="0"/>
        <u val="none"/>
        <vertAlign val="baseline"/>
        <sz val="18"/>
        <color theme="1"/>
        <name val="Calibri"/>
        <family val="2"/>
        <scheme val="minor"/>
      </font>
    </dxf>
    <dxf>
      <font>
        <strike val="0"/>
        <outline val="0"/>
        <shadow val="0"/>
        <u val="none"/>
        <vertAlign val="baseline"/>
        <sz val="16"/>
        <color theme="1"/>
        <name val="Calibri"/>
        <family val="2"/>
        <scheme val="minor"/>
      </font>
      <numFmt numFmtId="0" formatCode="General"/>
      <alignment horizontal="center" vertical="bottom" textRotation="0" wrapText="0" indent="0" justifyLastLine="0" shrinkToFit="0" readingOrder="0"/>
    </dxf>
    <dxf>
      <font>
        <strike val="0"/>
        <outline val="0"/>
        <shadow val="0"/>
        <u val="none"/>
        <vertAlign val="baseline"/>
        <sz val="16"/>
        <color theme="1"/>
        <name val="Calibri"/>
        <family val="2"/>
        <scheme val="minor"/>
      </font>
      <alignment horizontal="left" vertical="bottom" textRotation="0" wrapText="0" indent="1" justifyLastLine="0" shrinkToFit="0" readingOrder="0"/>
    </dxf>
    <dxf>
      <font>
        <strike val="0"/>
        <outline val="0"/>
        <shadow val="0"/>
        <u val="none"/>
        <vertAlign val="baseline"/>
        <sz val="16"/>
        <color theme="1"/>
        <name val="Calibri"/>
        <family val="2"/>
        <scheme val="minor"/>
      </font>
    </dxf>
    <dxf>
      <font>
        <strike val="0"/>
        <outline val="0"/>
        <shadow val="0"/>
        <u val="none"/>
        <vertAlign val="baseline"/>
        <sz val="18"/>
        <color theme="1"/>
        <name val="Calibri"/>
        <family val="2"/>
        <scheme val="minor"/>
      </font>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INDICADORES DE GESTIÓN IDEAM 2023.xlsx]Hoja4 (2)!TablaDinámica4</c:name>
    <c:fmtId val="7"/>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00999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'Hoja4 (2)'!$B$3</c:f>
              <c:strCache>
                <c:ptCount val="1"/>
                <c:pt idx="0">
                  <c:v>Total</c:v>
                </c:pt>
              </c:strCache>
            </c:strRef>
          </c:tx>
          <c:spPr>
            <a:solidFill>
              <a:srgbClr val="0099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 (2)'!$A$4:$A$8</c:f>
              <c:strCache>
                <c:ptCount val="4"/>
                <c:pt idx="0">
                  <c:v>Apoyo</c:v>
                </c:pt>
                <c:pt idx="1">
                  <c:v>Estratégico</c:v>
                </c:pt>
                <c:pt idx="2">
                  <c:v>Evaluación</c:v>
                </c:pt>
                <c:pt idx="3">
                  <c:v>Misional</c:v>
                </c:pt>
              </c:strCache>
            </c:strRef>
          </c:cat>
          <c:val>
            <c:numRef>
              <c:f>'Hoja4 (2)'!$B$4:$B$8</c:f>
              <c:numCache>
                <c:formatCode>General</c:formatCode>
                <c:ptCount val="4"/>
                <c:pt idx="0">
                  <c:v>20</c:v>
                </c:pt>
                <c:pt idx="1">
                  <c:v>16</c:v>
                </c:pt>
                <c:pt idx="2">
                  <c:v>3</c:v>
                </c:pt>
                <c:pt idx="3">
                  <c:v>14</c:v>
                </c:pt>
              </c:numCache>
            </c:numRef>
          </c:val>
          <c:extLst>
            <c:ext xmlns:c16="http://schemas.microsoft.com/office/drawing/2014/chart" uri="{C3380CC4-5D6E-409C-BE32-E72D297353CC}">
              <c16:uniqueId val="{00000000-1EFA-4D1C-AECD-3DDB9654709E}"/>
            </c:ext>
          </c:extLst>
        </c:ser>
        <c:dLbls>
          <c:showLegendKey val="0"/>
          <c:showVal val="0"/>
          <c:showCatName val="0"/>
          <c:showSerName val="0"/>
          <c:showPercent val="0"/>
          <c:showBubbleSize val="0"/>
        </c:dLbls>
        <c:gapWidth val="219"/>
        <c:overlap val="-27"/>
        <c:axId val="432358751"/>
        <c:axId val="1217436607"/>
      </c:barChart>
      <c:catAx>
        <c:axId val="432358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s-CO"/>
          </a:p>
        </c:txPr>
        <c:crossAx val="1217436607"/>
        <c:crosses val="autoZero"/>
        <c:auto val="1"/>
        <c:lblAlgn val="ctr"/>
        <c:lblOffset val="100"/>
        <c:noMultiLvlLbl val="0"/>
      </c:catAx>
      <c:valAx>
        <c:axId val="121743660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432358751"/>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lumMod val="50000"/>
      </a:schemeClr>
    </a:solid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INDICADORES DE GESTIÓN IDEAM 2023.xlsx]Hoja4 (2)!TablaDinámica4</c:name>
    <c:fmtId val="4"/>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'Hoja4 (2)'!$B$3</c:f>
              <c:strCache>
                <c:ptCount val="1"/>
                <c:pt idx="0">
                  <c:v>Total</c:v>
                </c:pt>
              </c:strCache>
            </c:strRef>
          </c:tx>
          <c:spPr>
            <a:solidFill>
              <a:schemeClr val="accent1"/>
            </a:solidFill>
            <a:ln>
              <a:noFill/>
            </a:ln>
            <a:effectLst/>
          </c:spPr>
          <c:invertIfNegative val="0"/>
          <c:cat>
            <c:strRef>
              <c:f>'Hoja4 (2)'!$A$4:$A$8</c:f>
              <c:strCache>
                <c:ptCount val="4"/>
                <c:pt idx="0">
                  <c:v>Apoyo</c:v>
                </c:pt>
                <c:pt idx="1">
                  <c:v>Estratégico</c:v>
                </c:pt>
                <c:pt idx="2">
                  <c:v>Evaluación</c:v>
                </c:pt>
                <c:pt idx="3">
                  <c:v>Misional</c:v>
                </c:pt>
              </c:strCache>
            </c:strRef>
          </c:cat>
          <c:val>
            <c:numRef>
              <c:f>'Hoja4 (2)'!$B$4:$B$8</c:f>
              <c:numCache>
                <c:formatCode>General</c:formatCode>
                <c:ptCount val="4"/>
                <c:pt idx="0">
                  <c:v>20</c:v>
                </c:pt>
                <c:pt idx="1">
                  <c:v>16</c:v>
                </c:pt>
                <c:pt idx="2">
                  <c:v>3</c:v>
                </c:pt>
                <c:pt idx="3">
                  <c:v>14</c:v>
                </c:pt>
              </c:numCache>
            </c:numRef>
          </c:val>
          <c:extLst>
            <c:ext xmlns:c16="http://schemas.microsoft.com/office/drawing/2014/chart" uri="{C3380CC4-5D6E-409C-BE32-E72D297353CC}">
              <c16:uniqueId val="{00000000-BE28-44E3-B0FB-4EA1D6E78118}"/>
            </c:ext>
          </c:extLst>
        </c:ser>
        <c:dLbls>
          <c:showLegendKey val="0"/>
          <c:showVal val="0"/>
          <c:showCatName val="0"/>
          <c:showSerName val="0"/>
          <c:showPercent val="0"/>
          <c:showBubbleSize val="0"/>
        </c:dLbls>
        <c:gapWidth val="219"/>
        <c:overlap val="-27"/>
        <c:axId val="432358751"/>
        <c:axId val="1217436607"/>
      </c:barChart>
      <c:catAx>
        <c:axId val="432358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7436607"/>
        <c:crosses val="autoZero"/>
        <c:auto val="1"/>
        <c:lblAlgn val="ctr"/>
        <c:lblOffset val="100"/>
        <c:noMultiLvlLbl val="0"/>
      </c:catAx>
      <c:valAx>
        <c:axId val="12174366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3587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5435062</xdr:colOff>
      <xdr:row>0</xdr:row>
      <xdr:rowOff>0</xdr:rowOff>
    </xdr:from>
    <xdr:to>
      <xdr:col>4</xdr:col>
      <xdr:colOff>503832</xdr:colOff>
      <xdr:row>8</xdr:row>
      <xdr:rowOff>68035</xdr:rowOff>
    </xdr:to>
    <xdr:pic>
      <xdr:nvPicPr>
        <xdr:cNvPr id="4" name="Imagen 3">
          <a:extLst>
            <a:ext uri="{FF2B5EF4-FFF2-40B4-BE49-F238E27FC236}">
              <a16:creationId xmlns:a16="http://schemas.microsoft.com/office/drawing/2014/main" id="{5343ADED-512E-1145-2976-C0BDFBAC0C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2026" y="0"/>
          <a:ext cx="1733549" cy="1592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122465</xdr:colOff>
      <xdr:row>32</xdr:row>
      <xdr:rowOff>122463</xdr:rowOff>
    </xdr:from>
    <xdr:to>
      <xdr:col>11</xdr:col>
      <xdr:colOff>639537</xdr:colOff>
      <xdr:row>45</xdr:row>
      <xdr:rowOff>0</xdr:rowOff>
    </xdr:to>
    <xdr:graphicFrame macro="">
      <xdr:nvGraphicFramePr>
        <xdr:cNvPr id="5" name="Gráfico 4">
          <a:extLst>
            <a:ext uri="{FF2B5EF4-FFF2-40B4-BE49-F238E27FC236}">
              <a16:creationId xmlns:a16="http://schemas.microsoft.com/office/drawing/2014/main" id="{6D5D89EB-B65E-4879-96FA-FB49C7B3E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412751</xdr:colOff>
      <xdr:row>0</xdr:row>
      <xdr:rowOff>0</xdr:rowOff>
    </xdr:from>
    <xdr:to>
      <xdr:col>3</xdr:col>
      <xdr:colOff>508001</xdr:colOff>
      <xdr:row>2</xdr:row>
      <xdr:rowOff>179485</xdr:rowOff>
    </xdr:to>
    <xdr:pic>
      <xdr:nvPicPr>
        <xdr:cNvPr id="3" name="Imagen 2">
          <a:extLst>
            <a:ext uri="{FF2B5EF4-FFF2-40B4-BE49-F238E27FC236}">
              <a16:creationId xmlns:a16="http://schemas.microsoft.com/office/drawing/2014/main" id="{A702DCFF-036F-4C11-9F32-AE90501F6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51" y="0"/>
          <a:ext cx="1301750" cy="1195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1504950</xdr:colOff>
      <xdr:row>7</xdr:row>
      <xdr:rowOff>71437</xdr:rowOff>
    </xdr:from>
    <xdr:to>
      <xdr:col>7</xdr:col>
      <xdr:colOff>9525</xdr:colOff>
      <xdr:row>21</xdr:row>
      <xdr:rowOff>147637</xdr:rowOff>
    </xdr:to>
    <xdr:graphicFrame macro="">
      <xdr:nvGraphicFramePr>
        <xdr:cNvPr id="2" name="Gráfico 1">
          <a:extLst>
            <a:ext uri="{FF2B5EF4-FFF2-40B4-BE49-F238E27FC236}">
              <a16:creationId xmlns:a16="http://schemas.microsoft.com/office/drawing/2014/main" id="{1E12A3D2-0141-8390-7143-594C348B36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refreshedDate="45303.403235185186" createdVersion="8" refreshedVersion="8" minRefreshableVersion="3" recordCount="53" xr:uid="{C2D8D9E0-786B-41C2-AF5B-B397F419D06D}">
  <cacheSource type="worksheet">
    <worksheetSource ref="A4:Y57" sheet="TABLERO  INDICADORES 2023"/>
  </cacheSource>
  <cacheFields count="25">
    <cacheField name="CÓDIGO" numFmtId="0">
      <sharedItems/>
    </cacheField>
    <cacheField name="FUENTE " numFmtId="0">
      <sharedItems/>
    </cacheField>
    <cacheField name="TIPO DE PROCESO" numFmtId="0">
      <sharedItems count="4">
        <s v="Estratégico"/>
        <s v="Misional"/>
        <s v="Apoyo"/>
        <s v="Evaluación"/>
      </sharedItems>
    </cacheField>
    <cacheField name="PROCESO" numFmtId="0">
      <sharedItems count="16">
        <s v="Gestión de la Planeación"/>
        <s v="Gestión del SGI"/>
        <s v="Gestión de las Comunicaciones"/>
        <s v="Gestión de Tecnologia de Información y Comunicaciones"/>
        <s v="Gestión de Cooperación y Asuntos Internacionales"/>
        <s v="Generación de Datos e Información Hidrometereologica y Ambiental para la toma de decisiones"/>
        <s v="Generación del Conocimiento e Investigación"/>
        <s v="SERVICIOS (Laboratorio, acreditación,Aereonáutica, Pronósticos Y Redes)"/>
        <s v="Gestión de Servicio al Ciudadano"/>
        <s v="Gestión de Servicios Administrativos"/>
        <s v="Gestión Financiera"/>
        <s v="Gestión Documental"/>
        <s v="Gestión del Control Disciplinario Interno"/>
        <s v="Evaluación y el Mejoramiento Continuo"/>
        <s v="Gestión del Desarrollo del Talento Humano"/>
        <s v="Gestión Juridica y Contractual"/>
      </sharedItems>
    </cacheField>
    <cacheField name="DEPENDENCIA" numFmtId="0">
      <sharedItems/>
    </cacheField>
    <cacheField name="INDICADOR" numFmtId="0">
      <sharedItems/>
    </cacheField>
    <cacheField name="OBJETIVO " numFmtId="0">
      <sharedItems longText="1"/>
    </cacheField>
    <cacheField name="PRODUCTO" numFmtId="0">
      <sharedItems containsBlank="1"/>
    </cacheField>
    <cacheField name="UNIDAD" numFmtId="0">
      <sharedItems/>
    </cacheField>
    <cacheField name="FRECUENCIA DE MEDICIÓN" numFmtId="0">
      <sharedItems containsBlank="1"/>
    </cacheField>
    <cacheField name="META" numFmtId="0">
      <sharedItems containsSemiMixedTypes="0" containsString="0" containsNumber="1" minValue="1E-3" maxValue="173"/>
    </cacheField>
    <cacheField name="FÓRMULA" numFmtId="0">
      <sharedItems longText="1"/>
    </cacheField>
    <cacheField name="TIPO DE INDICADOR" numFmtId="0">
      <sharedItems/>
    </cacheField>
    <cacheField name="ENERO" numFmtId="0">
      <sharedItems containsString="0" containsBlank="1" containsNumber="1" minValue="0" maxValue="1"/>
    </cacheField>
    <cacheField name="FEBRERO" numFmtId="0">
      <sharedItems containsString="0" containsBlank="1" containsNumber="1" minValue="0" maxValue="1"/>
    </cacheField>
    <cacheField name="MARZO" numFmtId="0">
      <sharedItems containsString="0" containsBlank="1" containsNumber="1" minValue="0" maxValue="158"/>
    </cacheField>
    <cacheField name="ABRIL" numFmtId="0">
      <sharedItems containsString="0" containsBlank="1" containsNumber="1" minValue="0" maxValue="213"/>
    </cacheField>
    <cacheField name="MAYO" numFmtId="0">
      <sharedItems containsString="0" containsBlank="1" containsNumber="1" minValue="0.24" maxValue="308"/>
    </cacheField>
    <cacheField name="JUNIO" numFmtId="0">
      <sharedItems containsString="0" containsBlank="1" containsNumber="1" minValue="0" maxValue="236"/>
    </cacheField>
    <cacheField name="JULIO" numFmtId="0">
      <sharedItems containsString="0" containsBlank="1" containsNumber="1" minValue="0.32" maxValue="284"/>
    </cacheField>
    <cacheField name="AGOSTO" numFmtId="0">
      <sharedItems containsString="0" containsBlank="1" containsNumber="1" minValue="0.2" maxValue="142"/>
    </cacheField>
    <cacheField name="SEPTIEMBRE" numFmtId="0">
      <sharedItems containsString="0" containsBlank="1" containsNumber="1" minValue="0" maxValue="287"/>
    </cacheField>
    <cacheField name="OCTUBRE" numFmtId="0">
      <sharedItems containsString="0" containsBlank="1" containsNumber="1" containsInteger="1" minValue="1" maxValue="317"/>
    </cacheField>
    <cacheField name="NOVIEMBRE" numFmtId="0">
      <sharedItems containsString="0" containsBlank="1" containsNumber="1" containsInteger="1" minValue="1" maxValue="221"/>
    </cacheField>
    <cacheField name="DICIEMBRE" numFmtId="0">
      <sharedItems containsString="0" containsBlank="1" containsNumber="1" minValue="0" maxValue="12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s v="GPI-SGI001"/>
    <s v="Proceso"/>
    <x v="0"/>
    <x v="0"/>
    <s v="Oficina Asesora de Planeación"/>
    <s v="Seguimiento Plan Acción Anual"/>
    <s v="Evaluar el nivel de cumplimimento de los compromisos adquiridos en el plan de accción. El indicador es acumulativo."/>
    <s v="Total de informes de seguimiento al plan de acción realizados "/>
    <s v="Porcentaje "/>
    <s v="Trimestral"/>
    <n v="1"/>
    <s v="(No. de informes  de seguimiento al plan de acción/ No. total de informes propuestos  ) * 100   "/>
    <s v="Eficacia"/>
    <m/>
    <m/>
    <n v="0.25"/>
    <m/>
    <m/>
    <n v="0.5"/>
    <m/>
    <m/>
    <n v="0.75"/>
    <m/>
    <m/>
    <n v="1"/>
  </r>
  <r>
    <s v="GPI-SGI002"/>
    <s v="Proceso"/>
    <x v="0"/>
    <x v="0"/>
    <s v="Oficina Asesora de Planeación"/>
    <s v="Seguimiento ejecución presupuestal "/>
    <s v="Medir el nivel de ejecución de informes de ejecucion presupuestal presentados al Ministerio de Hacienda frente a los  Programados"/>
    <s v=" informes de ejecucion presupuestal presentados al Ministerio de Hacienda"/>
    <s v="Porcentaje "/>
    <s v="Trimestral"/>
    <n v="1"/>
    <s v="(No. de INFORMES TRIMESTRAL MHCP realizados / No. INFORMES TRIMESTRAL MHCP programados) * 100"/>
    <s v="Eficacia"/>
    <m/>
    <m/>
    <n v="0.25"/>
    <m/>
    <m/>
    <n v="0.5"/>
    <m/>
    <m/>
    <n v="0.75"/>
    <m/>
    <m/>
    <n v="1"/>
  </r>
  <r>
    <s v="SGI-SGI001"/>
    <s v="Proceso"/>
    <x v="0"/>
    <x v="1"/>
    <s v="Oficina Asesora de Planeación"/>
    <s v="Seguimiento al plan de trabajo definido para la vigencia"/>
    <s v="Verificar el cumplimiento a  la implementación del Sistema de Gestión Integrado de acuerdo con el plan de trabajo "/>
    <s v="Plan de trabajo ejecutado al 100% "/>
    <s v="Porcentaje "/>
    <s v="Trimestral"/>
    <n v="1"/>
    <s v="Actividades Planeadas / actividades ejecutadas * 100%"/>
    <s v="Eficacia"/>
    <m/>
    <m/>
    <n v="0.1"/>
    <m/>
    <m/>
    <n v="0.2"/>
    <m/>
    <m/>
    <n v="0.5"/>
    <m/>
    <m/>
    <n v="1"/>
  </r>
  <r>
    <s v="SGI-SGI002"/>
    <s v="Proceso"/>
    <x v="0"/>
    <x v="1"/>
    <s v="Oficina Asesora de Planeación"/>
    <s v=" Riesgos de corrupción con ciclo de riesgos completo"/>
    <s v="Medir la gestión integral del ciclo del riesgo de corrupción (hasta la implementación de tratamiento )"/>
    <s v="Riesgos de corrupción con el ciclo de gestión  completo "/>
    <s v="Porcentaje "/>
    <s v="Cuatrimestral"/>
    <n v="1"/>
    <s v="Número total de riesgos de corrupción valorados y con tratamiento / Número total de riesgos de corrupcion  identificados"/>
    <s v="Eficacia"/>
    <m/>
    <m/>
    <m/>
    <n v="0"/>
    <m/>
    <m/>
    <m/>
    <n v="0.2"/>
    <m/>
    <m/>
    <m/>
    <n v="1"/>
  </r>
  <r>
    <s v="SGI-SGI003"/>
    <s v="Proceso"/>
    <x v="0"/>
    <x v="1"/>
    <s v="Oficina Asesora de Planeación"/>
    <s v=" Riesgos de gestión con ciclo de riesgos completo"/>
    <s v="Medir la gestión integral del ciclo del riesgo de gestión (hasta la implementación de tratamiento )"/>
    <s v="Riesgos de gestión con el ciclo de gestión  completo "/>
    <s v="Porcentaje "/>
    <s v="Cuatrimestral"/>
    <n v="1"/>
    <s v="Número total de riesgos de gestión valorados y con tratamiento / Número total de riesgos de gestión identificados"/>
    <s v="Eficacia"/>
    <m/>
    <m/>
    <m/>
    <n v="0"/>
    <m/>
    <m/>
    <m/>
    <n v="0.2"/>
    <m/>
    <m/>
    <m/>
    <n v="1"/>
  </r>
  <r>
    <s v="SGI-GCC001"/>
    <s v="Proceso"/>
    <x v="0"/>
    <x v="2"/>
    <s v="Secretaría General- Grupo de comunicaciones"/>
    <s v="Videos de pronóstico diario del tiempo producido"/>
    <s v="Mantener informada oportunamente a la ciudadanía sobre el estado del tiempo, para contribuir a la toma de decisiones."/>
    <m/>
    <s v="Porcentaje "/>
    <s v="Mensual"/>
    <n v="1"/>
    <s v="(No. de videos emitidos o publicados / No. total videos producidos) * 100"/>
    <s v="Eficacia"/>
    <n v="1"/>
    <n v="1"/>
    <n v="1"/>
    <n v="1"/>
    <n v="1"/>
    <n v="1"/>
    <n v="1"/>
    <n v="1"/>
    <n v="1"/>
    <n v="1"/>
    <n v="1"/>
    <n v="1"/>
  </r>
  <r>
    <s v="SGI-GCC002"/>
    <s v="Proceso"/>
    <x v="0"/>
    <x v="2"/>
    <s v="Secretaría General- Grupo de comunicaciones"/>
    <s v="Eventos Institucionales"/>
    <s v="Dar a conocer a través de eventos, los productos y servicios que ofrece el Ideam  a las entidades y público en general,  para la toma de decisiones."/>
    <m/>
    <s v="Porcentaje "/>
    <m/>
    <n v="1"/>
    <s v="(No. de eventos realizados / No. total de eventos programados) *100"/>
    <s v="Eficacia"/>
    <n v="1"/>
    <n v="1"/>
    <n v="1"/>
    <n v="1"/>
    <n v="1"/>
    <n v="1"/>
    <n v="1"/>
    <n v="1"/>
    <n v="1"/>
    <n v="1"/>
    <n v="1"/>
    <n v="1"/>
  </r>
  <r>
    <s v="SGI-TIC003"/>
    <s v="Proceso"/>
    <x v="0"/>
    <x v="3"/>
    <s v="Oficina de Informática"/>
    <s v="Porcentaje de atención de solicitudes de servicios de TI   través de la mesa de servicio"/>
    <s v="Medir el porcentaje de solicitudes de servicios de TI atendidos de manera satisfactoria  por la Oficina de Informática "/>
    <s v="total de servicios de TI atendidos "/>
    <s v="Porcentaje "/>
    <s v="Trimestral "/>
    <n v="1"/>
    <s v="(No solicitudes por requerimientos tecnicos atendidos de manera satisfactoria / No solicitudes por requerimientos solicitados) X 100."/>
    <s v="Eficacia"/>
    <m/>
    <m/>
    <n v="0"/>
    <m/>
    <m/>
    <n v="0.5"/>
    <m/>
    <m/>
    <n v="0.75"/>
    <m/>
    <m/>
    <n v="1"/>
  </r>
  <r>
    <s v="SGI-TIC002"/>
    <s v="Proceso"/>
    <x v="0"/>
    <x v="3"/>
    <s v="Oficina de Informática"/>
    <s v="Uso y apropiacion de servicios de TI  "/>
    <s v="Mide el porcentaje de avance de las actividades implementaadas relacionadas con la estrategia de uso y apropiación."/>
    <s v="actividades implementaadas  de uso y apropiación de servicios TI"/>
    <s v="Porcentaje "/>
    <s v="Trimestral"/>
    <n v="1"/>
    <s v="Nùmero de actividades de divulgaciòn de uso y apropiaciòn de TI / Numero de actividades programadas de TI * 100"/>
    <s v="Eficacia"/>
    <m/>
    <m/>
    <n v="0"/>
    <m/>
    <m/>
    <n v="0.5"/>
    <m/>
    <m/>
    <n v="0.75"/>
    <m/>
    <m/>
    <n v="1"/>
  </r>
  <r>
    <s v="SGI-TIC004"/>
    <s v="Proceso"/>
    <x v="0"/>
    <x v="3"/>
    <s v="Oficina de Informática"/>
    <s v="Porcentaje de la Infraestructura informática del IDEAM operando adecuadamente."/>
    <s v="Medir el porcentaje de recursos de Infraestructura TI (servidores, dispositivos de seguridad perimetral, almacenamientos y dispositivos de comunicación) en operación."/>
    <s v="Total de infraestructura de TI en operación"/>
    <s v="Porcentaje "/>
    <s v="Trimestral"/>
    <n v="1"/>
    <s v="D= ((HB - HI)/HB) * 99_x000a__x000a_D= Porcentaje disponibilidad de infrastructura TI por trimestre_x000a__x000a_HB = Horas base de disponibilidad por trimestre (2190 horas).  _x000a__x000a_HI = Horas de indisponibilidad._x000a_TPAV: Total políticas a Auditar en la vigencia_x000a_TPA=( NPA/TPAV)*100"/>
    <s v="Eficacia"/>
    <m/>
    <m/>
    <n v="0.9"/>
    <m/>
    <m/>
    <n v="0.9"/>
    <m/>
    <m/>
    <n v="0.9"/>
    <m/>
    <m/>
    <n v="0.7"/>
  </r>
  <r>
    <s v="SGI-TIC001"/>
    <s v="Proceso"/>
    <x v="0"/>
    <x v="3"/>
    <s v="Oficina de Informática"/>
    <s v="Número de entregables implementados de los lineamientos de Gobierno Digital en la vigencia"/>
    <s v="Medir el avance frente a la meta de implementación y seguimiento de Gobierno Digital en la entidad"/>
    <s v="Total de entregables de los Lineamientos de Gobierno Digital implementados"/>
    <s v="Porcentaje "/>
    <s v="Trimestral"/>
    <n v="1"/>
    <s v="IEIL: Indicador de Entregables Implementados de los Lineamientos de Gobierno Digital en la vigencia actual._x000a_ NEL:Número de Entregables de lineamiento de Gobierno Digital._x000a_TELV: Total de Entregables de lineamientos de Gobierno Digital a implementar en la vigencia actual._x000a_IEIL = (NEL/TELV)* 100"/>
    <s v="Eficiencia"/>
    <m/>
    <m/>
    <n v="0"/>
    <m/>
    <m/>
    <n v="0.5"/>
    <m/>
    <m/>
    <n v="0.75"/>
    <m/>
    <m/>
    <n v="1"/>
  </r>
  <r>
    <s v="SGI-RI-001"/>
    <s v="Proceso"/>
    <x v="0"/>
    <x v="4"/>
    <s v="Cooperación y Asuntos Internacionales"/>
    <s v="Número de mecanismos de cooperación y asuntos internacionales"/>
    <s v="Medir la efectividad de CAI en consolidar las relaciones internacionales del IDEAM."/>
    <s v="Mecanismos firmados de cooperación"/>
    <s v="Porcentaje "/>
    <s v="Semestral"/>
    <n v="1"/>
    <s v="No. de mecanismos firmados"/>
    <s v="Eficacia"/>
    <m/>
    <m/>
    <m/>
    <m/>
    <m/>
    <n v="0.5"/>
    <m/>
    <m/>
    <m/>
    <m/>
    <m/>
    <n v="1"/>
  </r>
  <r>
    <s v="SGI-RI-002"/>
    <s v="Proceso"/>
    <x v="0"/>
    <x v="4"/>
    <s v="Cooperación y Asuntos Internacionales"/>
    <s v="Número de  Convenios de proyectos cooperación Internacional"/>
    <s v="Medir la efectividad de CAI en consolidar la participación del IDEAM en proyectos de cooperación internacional"/>
    <s v="Convenios de proyectos firmados"/>
    <s v="Porcentaje "/>
    <s v="Semestral"/>
    <n v="1"/>
    <s v="No. de Convenios de proyectos firmados"/>
    <s v="Eficacia"/>
    <m/>
    <m/>
    <m/>
    <m/>
    <m/>
    <n v="0.5"/>
    <m/>
    <m/>
    <m/>
    <m/>
    <m/>
    <n v="1"/>
  </r>
  <r>
    <s v="SGI-RI-003"/>
    <s v="Proceso"/>
    <x v="0"/>
    <x v="4"/>
    <s v="Cooperación y Asuntos Internacionales"/>
    <s v="Número de aplicaciones a convocatorias de fuentes internacionales"/>
    <s v="Medir la efectividad de la gestión en oportunidades de financiación de cooperación internacional para el IDEAM y apoyar desde CAI en la presentación a éstas"/>
    <s v="Aplicaciones a convocatorias presentadas"/>
    <s v="Porcentaje "/>
    <s v="Semestral"/>
    <n v="1"/>
    <s v="No. de aplicaciones a convocatorias presentadas"/>
    <s v="Eficacia"/>
    <m/>
    <m/>
    <m/>
    <m/>
    <m/>
    <n v="0.5"/>
    <m/>
    <m/>
    <m/>
    <m/>
    <m/>
    <n v="1"/>
  </r>
  <r>
    <s v="SGI-RI-004"/>
    <s v="Proceso"/>
    <x v="0"/>
    <x v="4"/>
    <s v="Cooperación y Asuntos Internacionales"/>
    <s v="Número de comisiones al exterior tramitadas"/>
    <s v="Medir la efectividad de CAI en consolidar las relaciones internacionales del IDEAM"/>
    <s v="Total de comisiones al exterior realizadas"/>
    <s v="Porcentaje "/>
    <s v="Semestral"/>
    <n v="1"/>
    <s v="(No. de comisiones al exterior realizadas/ No. de comisiones al exterior tramitadas)  *100"/>
    <s v="Eficacia"/>
    <m/>
    <m/>
    <m/>
    <m/>
    <m/>
    <n v="0.5"/>
    <m/>
    <m/>
    <m/>
    <m/>
    <m/>
    <n v="1"/>
  </r>
  <r>
    <s v="SGI-RI-005"/>
    <s v="Proceso"/>
    <x v="0"/>
    <x v="4"/>
    <s v="Cooperación y Asuntos Internacionales"/>
    <s v="Número de Donaciones Internacionales tramitadas"/>
    <s v="Medir la efectividad de CAI en consolidar las relaciones con los donantes internacionales  "/>
    <s v="Total de  donaciones internacionales tramitadas"/>
    <s v="Porcentaje "/>
    <s v="Semestral"/>
    <n v="1"/>
    <s v="(No. de donaciones internacionales tramitadas/ No. de donaciones internacionales ofertadas)  *100. "/>
    <s v="Eficacia"/>
    <m/>
    <m/>
    <m/>
    <m/>
    <m/>
    <n v="0.5"/>
    <m/>
    <m/>
    <m/>
    <m/>
    <m/>
    <n v="0.5"/>
  </r>
  <r>
    <s v="SGI-MET001"/>
    <s v="Proceso"/>
    <x v="1"/>
    <x v="5"/>
    <s v="Subdirección de Meteorología"/>
    <s v="Número de meses procesados de información Meteorológica"/>
    <s v="Conocer el número de meses procesado de información Meteorológica"/>
    <s v="Meses procesados con información Meteorológica "/>
    <s v="Porcentaje "/>
    <s v="Mensual"/>
    <n v="0.8"/>
    <s v="(No. de meses procesados / No. de meses programados) *100"/>
    <s v="Eficiencia"/>
    <n v="0.02"/>
    <n v="0.05"/>
    <n v="0.13"/>
    <n v="0.19"/>
    <n v="0.24"/>
    <n v="0.27"/>
    <n v="0.32"/>
    <n v="0.37"/>
    <n v="0.38"/>
    <m/>
    <m/>
    <m/>
  </r>
  <r>
    <s v="SGI-SEI 001"/>
    <s v="Proceso"/>
    <x v="1"/>
    <x v="5"/>
    <s v="Subdirección de Ecosistemas e Información Ambiental"/>
    <s v="Monitoreo del estado de los glaciares en Colombia."/>
    <s v="Evaluar el nivel de cumplimiento de los requerimientos básicos de información primaria glaciológica de la Subdirección de Ecosistemas."/>
    <m/>
    <s v="Porcentaje "/>
    <s v="Anual"/>
    <n v="1"/>
    <s v="Número de monitoreos realizados / número de monitoreos programados * 100"/>
    <s v="Eficacia"/>
    <m/>
    <m/>
    <m/>
    <m/>
    <m/>
    <m/>
    <m/>
    <m/>
    <m/>
    <m/>
    <m/>
    <n v="1"/>
  </r>
  <r>
    <s v="SGI-MET 003"/>
    <s v="Proceso"/>
    <x v="1"/>
    <x v="6"/>
    <s v="Subdirección de Meteorología"/>
    <s v="Boletines predicción climática elaborados"/>
    <s v="Medir el cumplimiento en la elaboración y publicación de boletines mensuales de predicción climática"/>
    <s v="Boletines de predicción climática publicados"/>
    <s v="Porcentaje "/>
    <s v="Mensual "/>
    <n v="1"/>
    <s v="(No. de boletines predicción climática en web / No. de boletines elaborados) *100"/>
    <s v="Eficacia"/>
    <n v="1"/>
    <n v="1"/>
    <n v="1"/>
    <n v="1"/>
    <n v="1"/>
    <n v="1"/>
    <n v="1"/>
    <n v="1"/>
    <n v="1"/>
    <n v="1"/>
    <n v="1"/>
    <n v="1"/>
  </r>
  <r>
    <s v="SGI-SEI 003"/>
    <s v="Proceso"/>
    <x v="1"/>
    <x v="6"/>
    <s v="Subdirección de Ecosistemas e Información Ambiental"/>
    <s v="Acciones realizadas para el fortalecimiento del SIA y del SIAC."/>
    <s v="Asegurar la disponibilidad y calidad de la información ambiental generada, para la toma de decisiones de grupos de interés."/>
    <s v="Total de acciones realizadas para el fortalecimiento del SIA y SIAC"/>
    <s v="Porcentaje "/>
    <s v="Anual"/>
    <n v="0.9"/>
    <s v="Número de acciones realizadas para el fortalecimiento del SIA y del SIAC / Número de acciones programadas para el fortalecimiento del SIA y del SIAC * 100"/>
    <s v="Eficacia"/>
    <m/>
    <m/>
    <m/>
    <m/>
    <m/>
    <m/>
    <m/>
    <m/>
    <m/>
    <m/>
    <m/>
    <n v="0.9"/>
  </r>
  <r>
    <s v="SGI-SEI 002"/>
    <s v="Proceso"/>
    <x v="1"/>
    <x v="6"/>
    <s v="Subdirección de Ecosistemas e Información Ambiental"/>
    <s v="Acciones realizadas para el monitoreo y seguimiento de los suelos y las tierras en Colombia."/>
    <s v="Medir el cumplimiento de las acciones realizas para continuar con monitoreo y seguimiento de suelos, ecosistemas y tierras con fin de establecer el estado de estos recursos"/>
    <s v="Total de acciones realizadas para el monitoreo del Estado de los recursos naturales."/>
    <s v="Porcentaje "/>
    <s v="Anual"/>
    <n v="1"/>
    <s v="Número de acciones realizadas para el monitoreo y seguimiento de los suelos y las tierras en Colombia /Número de acciones proyectadas para el monitoreo y seguimiento de los suelos y las tierras en Colombia * 100"/>
    <s v="Eficiencia"/>
    <m/>
    <m/>
    <m/>
    <m/>
    <m/>
    <m/>
    <m/>
    <m/>
    <m/>
    <m/>
    <m/>
    <n v="1"/>
  </r>
  <r>
    <s v="SGI-SEI 004"/>
    <s v="Proceso"/>
    <x v="1"/>
    <x v="6"/>
    <s v="Subdirección de Ecosistemas e Información Ambiental"/>
    <s v="Boletines sobre el estado del recurso forestal."/>
    <s v="Generar información sobre el estado del recurso forestal, para la toma de decisiones de grupos de interés."/>
    <s v="Boletines del estado del recurso forestal publicado"/>
    <s v="Porcentaje "/>
    <s v="Anual"/>
    <n v="4"/>
    <s v="Número de boletines sobre el estado del recurso forestal publicados"/>
    <s v="Eficacia"/>
    <m/>
    <m/>
    <m/>
    <m/>
    <m/>
    <m/>
    <m/>
    <m/>
    <m/>
    <m/>
    <m/>
    <m/>
  </r>
  <r>
    <s v="SGI-MET 002"/>
    <s v="Proceso"/>
    <x v="1"/>
    <x v="7"/>
    <s v="Subdirección de Meteorología"/>
    <s v="Aeropuertos con reportes entregados con estándares y calidad de datos"/>
    <s v="Emitir reporte climatico por aeropuerto"/>
    <s v="Reportes entregados con estándares y calidad de datos por aeropuerto"/>
    <s v="Porcentaje "/>
    <s v="Mensual"/>
    <n v="1"/>
    <s v="(No. de reportes elaborados / No. de reportes emitidos) *100"/>
    <s v="Eficiencia"/>
    <n v="1"/>
    <n v="1"/>
    <n v="1"/>
    <n v="1"/>
    <n v="1"/>
    <n v="1"/>
    <n v="1"/>
    <n v="1"/>
    <n v="1"/>
    <n v="1"/>
    <n v="1"/>
    <n v="1"/>
  </r>
  <r>
    <s v="SGI-SEA 002"/>
    <s v="Proceso"/>
    <x v="1"/>
    <x v="7"/>
    <s v="Subdirección Estudios Ambientales"/>
    <s v="Días auditoría por auditor"/>
    <s v="Informar sobre el cumplimiento de las actividades misionales de acreditaciòn de laboratorios"/>
    <s v="Total de auditorías realizadas"/>
    <s v="Número "/>
    <s v="Mensual"/>
    <n v="173"/>
    <s v="Σ No. días de auditorías por auditor"/>
    <s v="Producto"/>
    <n v="0"/>
    <n v="0"/>
    <n v="158"/>
    <n v="213"/>
    <n v="308"/>
    <n v="236"/>
    <n v="284"/>
    <n v="142"/>
    <n v="287"/>
    <n v="317"/>
    <n v="221"/>
    <n v="120"/>
  </r>
  <r>
    <s v="SGI-OSPA 001"/>
    <s v="Proceso"/>
    <x v="1"/>
    <x v="7"/>
    <s v="Oficina del Servicios de Pronóstico y  Alerta  (OSPA)"/>
    <s v="Oportunidad de la información"/>
    <s v="Adelantar la gestión institucional necesaria para reducir el riesgo de no contar con la información oportuna de insumos para la generación de pronósticos de información hidrometeorológica y ambiental."/>
    <m/>
    <s v="Porcentaje "/>
    <s v="Semestral"/>
    <n v="1"/>
    <s v="(No. de reportes generados, aplicando el plan de contingencia para la consecución de información / No. de reportes esperados) *100"/>
    <s v="Efectividad"/>
    <m/>
    <m/>
    <m/>
    <m/>
    <m/>
    <n v="1"/>
    <m/>
    <m/>
    <m/>
    <m/>
    <m/>
    <n v="1"/>
  </r>
  <r>
    <s v="SGI-OSPA 002"/>
    <s v="Proceso"/>
    <x v="1"/>
    <x v="7"/>
    <s v="Oficina del Servicios de Pronóstico y  Alerta  (OSPA)"/>
    <s v="Informes elaborados oportunamente"/>
    <s v="Adelantar la gestión necesaria para mantener el óptimo seguimiento a las condiciones hidrometeorológicas y ambientales."/>
    <m/>
    <s v="Porcentaje "/>
    <s v="Semestral"/>
    <n v="1"/>
    <s v="(No. Informes elaborados / No. Informes esperados) *100"/>
    <s v="Efectividad"/>
    <m/>
    <m/>
    <m/>
    <m/>
    <m/>
    <n v="1"/>
    <m/>
    <m/>
    <m/>
    <m/>
    <m/>
    <n v="1"/>
  </r>
  <r>
    <s v="SGI-SEA 001"/>
    <s v="Proceso"/>
    <x v="1"/>
    <x v="5"/>
    <s v="Subdirección Estudios Ambientales"/>
    <s v="Porcentaje de avance en el procesamiento estadístico de las bases de datos de los subsistemas RUA, RESPEL, PCB y SISAIRE."/>
    <s v="Medir el avance en el procesamiento de las bases de datos que se realiza de forma gradual de acuerdo con las fechas de transmisión de cada subsistema (RUA, RESPEL, PCB y SISAIRE) para el mejoramiento de los procesos de generación de información. "/>
    <s v="Procesamiento de las bases de  datos realizadas"/>
    <s v="Porcentaje "/>
    <s v="Trimestral"/>
    <n v="1"/>
    <s v="%avance del procesamiento RUA+%avance del procesamiento RESPEL+%avance del procesamiento PCB+%avance del procesamiento SISAIRE"/>
    <s v="Efectividad"/>
    <m/>
    <m/>
    <n v="0"/>
    <m/>
    <m/>
    <n v="0.15"/>
    <m/>
    <m/>
    <n v="0.55000000000000004"/>
    <m/>
    <m/>
    <n v="1"/>
  </r>
  <r>
    <s v="SGI-SAC 002"/>
    <s v="Proceso"/>
    <x v="1"/>
    <x v="8"/>
    <s v="Secretaría General-Grupo de Servicio al Ciudadano"/>
    <s v="Nivel de satisfacción ciudadano"/>
    <s v="Medir el nivel de satisfacción del ciudadano y grado de supersepción IDEAM."/>
    <m/>
    <s v="Porcentaje "/>
    <s v="Semestral"/>
    <n v="0.7"/>
    <s v="(No. total de encuestados con respuesta aceptable / No. total de encuestados)*100"/>
    <s v="Efectividad"/>
    <m/>
    <m/>
    <m/>
    <m/>
    <m/>
    <n v="0.82"/>
    <m/>
    <m/>
    <m/>
    <m/>
    <m/>
    <m/>
  </r>
  <r>
    <s v="SGI-SAC 001"/>
    <s v="Proceso"/>
    <x v="1"/>
    <x v="8"/>
    <s v="Secretaría General-Grupo de Servicio al Ciudadano"/>
    <s v="Oportunidad en tiempo de respuesta"/>
    <s v="Medir la oportunidad en los tiempos de respuesta, estaleciendo alertas evitando asi contestar requerimiento fuera de terminos."/>
    <s v="PQRSDF resueltas dentro de términos"/>
    <s v="Porcentaje "/>
    <s v="Trimestral"/>
    <n v="1"/>
    <s v="(No. de PQRS contestadas dentro del termino / No. de PQRS recibidas) *100"/>
    <s v="Eficiencia"/>
    <m/>
    <m/>
    <n v="0.86"/>
    <m/>
    <m/>
    <n v="0.88"/>
    <m/>
    <m/>
    <n v="0.92"/>
    <m/>
    <m/>
    <m/>
  </r>
  <r>
    <s v="SGI-SAC 002"/>
    <s v="Proceso"/>
    <x v="1"/>
    <x v="8"/>
    <s v="Secretaría General-Grupo de Servicio al Ciudadano"/>
    <s v="Casos de corrupción de Atención al Ciudadano denunciados"/>
    <s v="Medir la cantidad de casos de corrupción que se puedan presentar en el Grupo de Atención al Ciudadano, con el fin de identificar la materizalición de riesgo de corrupción y tomar las acciones pertinentes."/>
    <s v="Casos de corrupción presentados"/>
    <s v="Porcentaje "/>
    <s v="Trimestral"/>
    <n v="1E-3"/>
    <s v="(No. de casos de corrupción de Atención al Ciudadano denunciados / No. total de PQRS)*100"/>
    <s v="Efectividad"/>
    <m/>
    <m/>
    <n v="0"/>
    <m/>
    <m/>
    <n v="0"/>
    <m/>
    <m/>
    <n v="0"/>
    <m/>
    <m/>
    <n v="0"/>
  </r>
  <r>
    <s v="SGI-GSA 001"/>
    <s v="Proceso"/>
    <x v="2"/>
    <x v="9"/>
    <s v="Secretaría General-Grupo de Servicios Administrativos "/>
    <s v="Cumplimiento ejecución presupuestal"/>
    <s v="Dar cumplimiento a la ejecución del presupuesto asignado al Grupo de Servicios Administrativos."/>
    <s v="total de la ejecución del presupuesto asignado al Grupo de Servicios Administrativos."/>
    <s v="Porcentaje "/>
    <s v="Trimestral"/>
    <n v="1"/>
    <s v="(Valor contratos adjudicados / valor presupuesto asignado en la vigencia) * 100"/>
    <s v="Eficacia"/>
    <m/>
    <m/>
    <n v="0.59"/>
    <m/>
    <m/>
    <n v="0.87"/>
    <m/>
    <m/>
    <n v="0.91"/>
    <m/>
    <m/>
    <n v="0.99"/>
  </r>
  <r>
    <s v="SGI-GSA 002"/>
    <s v="Proceso"/>
    <x v="2"/>
    <x v="9"/>
    <s v="Secretaría General-Grupo de Servicios Administrativos "/>
    <s v="Mantenimientos generales"/>
    <s v="Atender el 100% de las solicitudes de mantenimiento generadas en la sede principal, laboratorio, bodega 42."/>
    <s v="Total de mantenimientos en la sede principal atendidos"/>
    <s v="Porcentaje "/>
    <s v="Trimestral"/>
    <n v="1"/>
    <s v="(No. de solicitudes de mantenimiento general solucionadas / No. de solicitudes de mantenimiento general recibidas) *100"/>
    <s v="Eficacia"/>
    <m/>
    <m/>
    <n v="1"/>
    <m/>
    <m/>
    <n v="1"/>
    <m/>
    <m/>
    <n v="1"/>
    <m/>
    <m/>
    <n v="1"/>
  </r>
  <r>
    <s v="SGI-GSA 003 "/>
    <s v="Proceso"/>
    <x v="2"/>
    <x v="9"/>
    <s v="Secretaría General-Grupo de Servicios Administrativos "/>
    <s v="Tramite de siniestros"/>
    <s v="Atender el 100% de los siniestros presentados"/>
    <s v="Total de sienestros atendidos"/>
    <s v="Porcentaje "/>
    <s v="Semestral "/>
    <n v="1"/>
    <s v="(Número de siniestros presentados/Número de siniestros resueltos)*100"/>
    <s v="Eficacia"/>
    <m/>
    <m/>
    <m/>
    <m/>
    <m/>
    <n v="1"/>
    <m/>
    <m/>
    <m/>
    <m/>
    <m/>
    <n v="1"/>
  </r>
  <r>
    <s v="SGI-GFP 002"/>
    <s v="Proceso"/>
    <x v="2"/>
    <x v="10"/>
    <s v="Secretaría General- Grupo presupuesto"/>
    <s v="Atención Oportuna a trámites presupuestales"/>
    <s v="Medir el nivel de trámites presupuestales atendidos con efectividad a las dependencias de la entidad, dentro de los tiempos establecidos, según nuestros procedimientos."/>
    <s v="total de trámites presupuestales atendidos"/>
    <s v="Porcentaje "/>
    <s v="Trimestal "/>
    <n v="1"/>
    <s v="Total de trámites presupuestales recibidos mediante el Sistema de Gestión Documental (Orfeo) / Total de trámites realizados en SIIF Nación en oportunidad."/>
    <s v="Efectividad"/>
    <m/>
    <m/>
    <n v="1"/>
    <m/>
    <m/>
    <m/>
    <m/>
    <n v="1"/>
    <m/>
    <m/>
    <m/>
    <n v="1"/>
  </r>
  <r>
    <s v="SGI-GFP 001"/>
    <s v="Proceso"/>
    <x v="2"/>
    <x v="10"/>
    <s v="Secretaría General- Grupo presupuesto"/>
    <s v="Informes generados como resultado de la Ejecución Presupuestal"/>
    <s v="Medir el porcentaje de efectividad en la entrega de informes a cada una de las dependencias ejecutoras del presupuesto de la entidad, así como también el grado de retroalimentación recibidos de dichos informes."/>
    <s v="total de informes presupuestales de la vigencia realizados"/>
    <s v="Porcentaje "/>
    <s v="Trimestral"/>
    <n v="1"/>
    <s v="(No. informes de ejecución presupuestal entregados oportunamente / No. Informes solicitados) *100"/>
    <s v="Efectividad"/>
    <m/>
    <m/>
    <n v="1"/>
    <m/>
    <m/>
    <m/>
    <m/>
    <n v="1"/>
    <m/>
    <m/>
    <m/>
    <n v="1"/>
  </r>
  <r>
    <s v="SGI-GFT 001"/>
    <s v="Proceso"/>
    <x v="2"/>
    <x v="10"/>
    <s v="Secretaría General- Grupo de tesorería "/>
    <s v="Oportunidad en la presentación y pago declaraciones tributarias"/>
    <s v="Evaluar el grado de cumplimiento en la presentación y pago de las declaraciones tributarias nacionales y distritales"/>
    <s v="Total de declaraciones presentadas pagadas"/>
    <s v="Porcentaje "/>
    <s v="Mensual"/>
    <n v="1"/>
    <s v="(No. Declaraciones presentadas / No. Declaraciones exigidas por ley) *100"/>
    <s v="Eficacia"/>
    <n v="0.77"/>
    <n v="1"/>
    <n v="1"/>
    <n v="1"/>
    <n v="1"/>
    <n v="1"/>
    <n v="0.92"/>
    <n v="1"/>
    <n v="1"/>
    <n v="1"/>
    <n v="1"/>
    <n v="1"/>
  </r>
  <r>
    <s v="SGI-GFT 002"/>
    <s v="Proceso"/>
    <x v="2"/>
    <x v="10"/>
    <s v="Secretaría General- Grupo de tesorería "/>
    <s v="Obligaciones pagadas"/>
    <s v="Medir que las obligaciones con el PAC del mes se hayan pagado efectivamente (aplica de enero a noviembre). "/>
    <s v="Total deopbligaciones en el PAC pagadas"/>
    <s v="Porcentaje "/>
    <s v="Mensual"/>
    <n v="1"/>
    <s v="(Total de ordenes de pago/Total de obligaciones con PAC del mes) *100"/>
    <s v="Efectividad"/>
    <n v="1"/>
    <n v="1"/>
    <n v="1"/>
    <n v="1"/>
    <n v="1"/>
    <n v="1"/>
    <n v="1"/>
    <n v="1"/>
    <n v="1"/>
    <n v="1"/>
    <n v="1"/>
    <n v="1"/>
  </r>
  <r>
    <s v="SGI-GGD001"/>
    <s v="Proceso"/>
    <x v="2"/>
    <x v="11"/>
    <s v="Secretaría General- Grupo de Gestión Documental y Centro de Documentación"/>
    <s v="Envío de correspondencia por el operador de correo "/>
    <s v="Medir la efectividad de la entrega al destinatario de las comunicaciones enviadas por el servicio postal"/>
    <s v="Total de comunicaciones enviadas por el servicio postal"/>
    <s v="Porcentaje "/>
    <s v="Trimestral"/>
    <n v="1"/>
    <s v="(No. Total de envíos impuestos a nivel nacional - No. de documentos devueltos / No. Total de envíos impuestos a nivel nacioal) * 100"/>
    <s v="Eficacia"/>
    <m/>
    <m/>
    <n v="1"/>
    <m/>
    <m/>
    <n v="1"/>
    <m/>
    <m/>
    <n v="1"/>
    <m/>
    <m/>
    <n v="1"/>
  </r>
  <r>
    <s v="SGI-GGD002"/>
    <s v="Proceso"/>
    <x v="2"/>
    <x v="11"/>
    <s v="Secretaría General- Grupo de Gestión Documental y Centro de Documentación"/>
    <s v="Digitalización de documentos radicados en el sistema ORFEO"/>
    <s v="Medir la efectividad de la cantidad de folios de documentos físicos recibidos en ventanilla de correspondencia frente a la cantidad de imágenes subidas al sistema orfeo para la continuación del trámite"/>
    <s v="Total de folios digitalizados"/>
    <s v="Porcentaje "/>
    <s v="Trimestral"/>
    <n v="1"/>
    <s v="(No. de documentos digitalizados / No. de imágenes solicitadas) * 100"/>
    <s v="Eficacia"/>
    <m/>
    <m/>
    <n v="1"/>
    <m/>
    <m/>
    <n v="1"/>
    <m/>
    <m/>
    <n v="1"/>
    <m/>
    <m/>
    <n v="1"/>
  </r>
  <r>
    <s v="SGI-CDI001"/>
    <s v="Proceso"/>
    <x v="2"/>
    <x v="12"/>
    <s v="Grupo de Control Disciplinario Interno"/>
    <s v="Sanciones"/>
    <s v=" Realizar el seguimiento a la eficacia de los pliegos de cargos que emite el  Grupo de Instrucción de Control Disciplinario      "/>
    <m/>
    <s v="Porcentaje "/>
    <s v="Anual"/>
    <n v="1"/>
    <s v="(N° de pliegos de cargos remitidos a sede de juzgamiento en la vigencia / N° pliegos de cargos sin devolución para variación en la vigencia) *100"/>
    <s v="Eficacia"/>
    <m/>
    <m/>
    <m/>
    <m/>
    <m/>
    <m/>
    <m/>
    <m/>
    <m/>
    <m/>
    <m/>
    <n v="1"/>
  </r>
  <r>
    <s v="SGI-EMC 001"/>
    <s v="Proceso"/>
    <x v="3"/>
    <x v="13"/>
    <s v="Oficina de Control  Interno"/>
    <s v="Cumplimiento del Plan Anual de Auditorias "/>
    <s v="Verificar el cumplimiento del Plan Anual de Auditorias"/>
    <s v="Informes de auditoría"/>
    <s v="Porcentaje "/>
    <s v="Trimestral"/>
    <n v="1"/>
    <s v="(No. De auditorias - Informes de Ley realizadas / No. De auditorias - Informes de Ley programados en el Plan Anual de Auditorias)*100"/>
    <s v="Eficacia"/>
    <m/>
    <m/>
    <n v="0.38"/>
    <m/>
    <m/>
    <n v="0.55000000000000004"/>
    <m/>
    <m/>
    <n v="0.73"/>
    <m/>
    <m/>
    <n v="1.02"/>
  </r>
  <r>
    <s v="SGI-EMC 002"/>
    <s v="Proceso"/>
    <x v="3"/>
    <x v="13"/>
    <s v="Oficina de Control  Interno"/>
    <s v="Atender las auditorias extraordinarias"/>
    <s v="Medir la gestión de la OCI frente a la atención de los requerimientos de la entidad en momentos de impacto. "/>
    <s v="Requerimientos atendidos por parte de la OCI"/>
    <s v="Porcentaje "/>
    <s v="Semestral"/>
    <n v="1"/>
    <s v="(No. De auditorias extraordinarias realizadas / No. De auditorias extraordinarias solicitadas)*100"/>
    <s v="Efectividad"/>
    <m/>
    <m/>
    <m/>
    <m/>
    <m/>
    <n v="0.5"/>
    <m/>
    <m/>
    <m/>
    <m/>
    <m/>
    <n v="1"/>
  </r>
  <r>
    <s v="SGI-EMC 003"/>
    <s v="Proceso"/>
    <x v="3"/>
    <x v="13"/>
    <s v="Oficina de Control  Interno"/>
    <s v="Seguimiento y control a los planes de mejoramiento"/>
    <s v="Determinar el avance de las acciones de los planes de mejoramiento "/>
    <s v="Formato seguimiento planes de mejoramiento"/>
    <s v="Porcentaje "/>
    <s v="Semestral "/>
    <n v="1"/>
    <s v="(No. De planes de mejoramiento con seguimiento / No. De planes de mejoramiento abiertos)*100"/>
    <s v="Eficacia"/>
    <m/>
    <m/>
    <m/>
    <m/>
    <m/>
    <n v="0.5"/>
    <m/>
    <m/>
    <m/>
    <m/>
    <m/>
    <n v="0.99"/>
  </r>
  <r>
    <s v="SGI-CDI003"/>
    <s v="Proceso"/>
    <x v="2"/>
    <x v="12"/>
    <s v="Grupo de Control Disciplinario Interno"/>
    <s v="Solicitudes de informacion resueltas para el semestre "/>
    <s v="realizar el seguimiento a la eficiencia en el proceso de la gestión de las solicitudes probatorias que se realiza el Grupo de Instrucción de Control Disciplinario"/>
    <m/>
    <s v="Porcentaje "/>
    <s v="Semestral"/>
    <n v="0.9"/>
    <s v="(N° de solicitudes de información probatoria realizadas al corte del semestre / N° de solicitudes probatorias resueltas e incluidas en el expediente disciplinario al corte del semestre) *100"/>
    <s v="Eficiencia"/>
    <m/>
    <m/>
    <m/>
    <m/>
    <m/>
    <n v="0.96"/>
    <m/>
    <m/>
    <m/>
    <m/>
    <m/>
    <n v="0.71"/>
  </r>
  <r>
    <s v="SGI-CDI002"/>
    <s v="Proceso"/>
    <x v="2"/>
    <x v="12"/>
    <s v="Grupo de Control Disciplinario Interno"/>
    <s v="Procesos con evalucion inicial para la vigencia"/>
    <s v=" realizar el seguimiento a la eficiencia en el proceso de la gestión de las noticas disciplinarias que se recepciona en el Grupo de Instrucción de Control Disciplinario"/>
    <m/>
    <s v="Porcentaje "/>
    <s v="Anual"/>
    <n v="0.8"/>
    <s v="(N° de noticias disciplinarias de la vigencia / N° de procesos con auto de evaluación inicial de la vigencia) *100 "/>
    <s v="Eficiencia"/>
    <m/>
    <m/>
    <m/>
    <m/>
    <m/>
    <m/>
    <m/>
    <m/>
    <m/>
    <m/>
    <m/>
    <n v="0.77"/>
  </r>
  <r>
    <s v="SGI-GTH001"/>
    <s v="Proceso"/>
    <x v="2"/>
    <x v="14"/>
    <s v="Secretaría General- Grupo de Administración y Desarrollo del Talento Humano"/>
    <s v="Medición Plan Anual de Vacantes y de Prevision de Recursos Humanos "/>
    <s v="Medir el Plan Anual de Vacantes y de Previsión de Recursos Humanos, lo cual permite establecer la eficiencia y efectividad del proceso de asignación de recursos humanos en la entidad, además, permite medir la adecuación entre las vacantes planificadas y las plazas efectivamente ocupadas, brindando una visión clara de las necesidades de personal y las áreas que requieren atención."/>
    <m/>
    <s v="Porcentaje "/>
    <s v="Semestral"/>
    <n v="1"/>
    <s v="Número de vacantes para proveer  / Número de vacantes provistas "/>
    <s v="Eficacia"/>
    <m/>
    <m/>
    <m/>
    <m/>
    <m/>
    <n v="0.45"/>
    <m/>
    <m/>
    <m/>
    <m/>
    <m/>
    <n v="0.86"/>
  </r>
  <r>
    <s v="SGI-GTH002"/>
    <s v="Proceso"/>
    <x v="2"/>
    <x v="14"/>
    <s v="Secretaría General- Grupo de Administración y Desarrollo del Talento Humano"/>
    <s v="Medición del Plan Institucional de Estimulos e incentivos"/>
    <s v="Medir la gestion del Plan institucional de Estimulos e Incentivos, lo cual permite establecer la efectividad y el impacto de las acciones implementadas en el plan y verificar si se están llevando a cabo de manera adecuada las iniciativas y programas de estímulos e incentivos, asegurando así el reconocimiento y motivación de los funcionarios. "/>
    <m/>
    <s v="Porcentaje "/>
    <s v="Semestral "/>
    <n v="1"/>
    <s v="Número de de actividades programadas del Plan Institucional de Estimulos e Incentivos  / Número de actividades ejecutados o en ejecucion del Plan Institucional de Estimulos e incentivos"/>
    <s v="Eficiencia "/>
    <m/>
    <m/>
    <m/>
    <m/>
    <m/>
    <n v="0.25"/>
    <m/>
    <m/>
    <m/>
    <m/>
    <m/>
    <n v="1"/>
  </r>
  <r>
    <s v="SGI-GTH003"/>
    <s v="Proceso"/>
    <x v="2"/>
    <x v="14"/>
    <s v="Secretaría General- Grupo de Administración y Desarrollo del Talento Humano"/>
    <s v="Medición del Plan de Bienestar Social"/>
    <s v="Medir la ejecución de la cobertura, evaluando el grado de cumplimiento para la implementación de las iniciativas de bienestar y verificar si se han llevado a cabo las gestiones, contrataciones y ejecución de presupuesto de acuerdo con el plan establecido, lo que asegura la efectividad en la ejecución de programas de bienestar."/>
    <m/>
    <s v="Porcentaje "/>
    <s v="Semestral "/>
    <n v="1"/>
    <s v="Numero de actividades proyectadas en el plan Institucional de Bienestar/  Numero de actividades efectuadas dentro los planes de Bienestar Social *100"/>
    <s v="Eficacia"/>
    <m/>
    <m/>
    <m/>
    <m/>
    <m/>
    <n v="0.44"/>
    <m/>
    <m/>
    <m/>
    <m/>
    <m/>
    <n v="0.94"/>
  </r>
  <r>
    <s v="SGI-GTH004"/>
    <s v="Proceso"/>
    <x v="2"/>
    <x v="14"/>
    <s v="Secretaría General- Grupo de Administración y Desarrollo del Talento Humano"/>
    <s v="Medición de gestión del Plan de Seguridad y Salud en el Trabajo"/>
    <s v="Medir la gestion del Plan institucional de Segudidad y Salud en el Trabajo, lo cual permite establecer la efectividad y el impacto de las acciones implementadas en el plan y verificar si se están llevando a cabo de manera adecuada las medidas de seguridad y salud en el entorno laboral, asegurando así la protección y el bienestar de los empleados."/>
    <m/>
    <s v="Porcentaje "/>
    <s v="Semestral "/>
    <n v="1"/>
    <s v="Número de de actividades programadas del Plan de Segudidad y Salud en el Trabajo / Número de actividades ejecutados o en ejecucion del Plan de Segudidad y Salud en el Trabajo *100"/>
    <s v="Eficacia"/>
    <m/>
    <m/>
    <m/>
    <m/>
    <m/>
    <n v="0.55000000000000004"/>
    <m/>
    <m/>
    <m/>
    <m/>
    <m/>
    <n v="0.99"/>
  </r>
  <r>
    <s v="SGI-GTH005"/>
    <s v="Proceso"/>
    <x v="2"/>
    <x v="14"/>
    <s v="Secretaría General- Grupo de Administración y Desarrollo del Talento Humano"/>
    <s v="Medición del Plan Institucional de Capacitacion"/>
    <s v="Medir la Eficacia y el cumplimiento del Plan Institucional de Capacitación asegurando que los objetivos de capacitación se cumplan y que la inversión en el desarrollo del talento humano sea eficaz, contribuyendo al crecimiento y desarrollo de la entidad."/>
    <s v="Capacitaciones desarrolladas"/>
    <s v="Porcentaje "/>
    <s v="Semestral "/>
    <n v="1"/>
    <s v="Número de capacitaciones efectivamente desarrolladas / Número de capacitaciones programadas en el PIC * 100"/>
    <s v="Eficacia"/>
    <m/>
    <m/>
    <m/>
    <m/>
    <m/>
    <n v="0.28999999999999998"/>
    <m/>
    <m/>
    <m/>
    <m/>
    <m/>
    <n v="0.97"/>
  </r>
  <r>
    <s v="SGI-OAJ 001"/>
    <s v="Proceso"/>
    <x v="2"/>
    <x v="15"/>
    <s v="Oficina Asesora Jurídica"/>
    <s v="Derechos de petición - dirigidos a la Oficina Asesora Jurídica"/>
    <s v="Dar respuestas a los derechos de petición dentro de los términos legales a los peticionarios "/>
    <m/>
    <s v="Porcentaje "/>
    <s v="Semestral"/>
    <n v="0.9"/>
    <s v="(No. de respuestas administrativas y judiciales dadas por la OAJ  dentro los términos legales / No. de trámites administrativos y judiciales de la  OAJ) *100"/>
    <s v="Efectividad"/>
    <m/>
    <m/>
    <m/>
    <m/>
    <m/>
    <n v="1"/>
    <m/>
    <m/>
    <m/>
    <m/>
    <m/>
    <n v="1"/>
  </r>
  <r>
    <s v="SGI-OAJ 002"/>
    <s v="Proceso"/>
    <x v="2"/>
    <x v="15"/>
    <s v="Oficina Asesora Jurídica"/>
    <s v="Solicitudes de contratación"/>
    <s v="Medir la efectividad de la gestión de la Oficina Asesora jurídica, respecto de la revisión de la viabilidad jurídica de las solicitudes de contratación realizadas por las diferentes àreas del IDEAM, cuando estas se presentan ante el Comité de Contratación, para su aprobación. "/>
    <m/>
    <s v="Porcentaje "/>
    <s v="Semestral"/>
    <n v="0.8"/>
    <s v="( No. total de solicitudes aprobadas por el Comité de Contratación / No. total de solicitudes de contratación presentadas al Comité de Contratación) *100"/>
    <s v="Efectividad"/>
    <m/>
    <m/>
    <m/>
    <m/>
    <m/>
    <n v="1"/>
    <m/>
    <m/>
    <m/>
    <m/>
    <m/>
    <n v="0.99"/>
  </r>
  <r>
    <s v="SGI-OAJ 003"/>
    <s v="Proceso"/>
    <x v="2"/>
    <x v="15"/>
    <s v="Oficina Asesora Jurídica"/>
    <s v="Fallos favorables en acciones de tutela en contra de la entidad que invoquen la protección del derecho de petición."/>
    <s v="Medir el porcentaje de fallos favorable en las acciones de tutela interpuestas en contra de la Entidad que involucran el derecho fundamental de petición."/>
    <m/>
    <s v="Porcentaje "/>
    <s v="Anual"/>
    <n v="1"/>
    <s v="(Número de acciones de tutela con fallo favorable en el año en curso que invocan la protección del derecho de petición / Número de acciones de tutela recibidas por la entidad en el año en curso que invocan la protección del derecho de petición)*100"/>
    <s v="Eficacia"/>
    <m/>
    <m/>
    <m/>
    <m/>
    <m/>
    <m/>
    <m/>
    <m/>
    <m/>
    <m/>
    <m/>
    <n v="0.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C23E179-27B7-4146-BDD9-B1C324E8C27C}"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24" firstHeaderRow="1" firstDataRow="1" firstDataCol="1"/>
  <pivotFields count="25">
    <pivotField showAll="0"/>
    <pivotField showAll="0"/>
    <pivotField axis="axisRow" showAll="0">
      <items count="5">
        <item x="2"/>
        <item x="0"/>
        <item x="3"/>
        <item x="1"/>
        <item t="default"/>
      </items>
    </pivotField>
    <pivotField axis="axisRow" dataField="1" showAll="0">
      <items count="17">
        <item x="13"/>
        <item x="5"/>
        <item x="6"/>
        <item x="4"/>
        <item x="0"/>
        <item x="2"/>
        <item x="8"/>
        <item x="9"/>
        <item x="3"/>
        <item x="12"/>
        <item x="14"/>
        <item x="1"/>
        <item x="11"/>
        <item x="10"/>
        <item x="15"/>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
    <field x="3"/>
  </rowFields>
  <rowItems count="21">
    <i>
      <x/>
    </i>
    <i r="1">
      <x v="7"/>
    </i>
    <i r="1">
      <x v="9"/>
    </i>
    <i r="1">
      <x v="10"/>
    </i>
    <i r="1">
      <x v="12"/>
    </i>
    <i r="1">
      <x v="13"/>
    </i>
    <i r="1">
      <x v="14"/>
    </i>
    <i>
      <x v="1"/>
    </i>
    <i r="1">
      <x v="3"/>
    </i>
    <i r="1">
      <x v="4"/>
    </i>
    <i r="1">
      <x v="5"/>
    </i>
    <i r="1">
      <x v="8"/>
    </i>
    <i r="1">
      <x v="11"/>
    </i>
    <i>
      <x v="2"/>
    </i>
    <i r="1">
      <x/>
    </i>
    <i>
      <x v="3"/>
    </i>
    <i r="1">
      <x v="1"/>
    </i>
    <i r="1">
      <x v="2"/>
    </i>
    <i r="1">
      <x v="6"/>
    </i>
    <i r="1">
      <x v="15"/>
    </i>
    <i t="grand">
      <x/>
    </i>
  </rowItems>
  <colItems count="1">
    <i/>
  </colItems>
  <dataFields count="1">
    <dataField name="Cuenta de PROCESO"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D801CFE-792B-4D6A-8829-3CF4F7B77D23}"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8">
  <location ref="A3:B8" firstHeaderRow="1" firstDataRow="1" firstDataCol="1"/>
  <pivotFields count="25">
    <pivotField showAll="0"/>
    <pivotField showAll="0"/>
    <pivotField axis="axisRow" dataField="1" showAll="0">
      <items count="5">
        <item x="2"/>
        <item x="0"/>
        <item x="3"/>
        <item x="1"/>
        <item t="default"/>
      </items>
    </pivotField>
    <pivotField showAll="0">
      <items count="17">
        <item x="13"/>
        <item x="5"/>
        <item x="6"/>
        <item x="4"/>
        <item x="0"/>
        <item x="2"/>
        <item x="8"/>
        <item x="9"/>
        <item x="3"/>
        <item x="12"/>
        <item x="14"/>
        <item x="1"/>
        <item x="11"/>
        <item x="10"/>
        <item x="15"/>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5">
    <i>
      <x/>
    </i>
    <i>
      <x v="1"/>
    </i>
    <i>
      <x v="2"/>
    </i>
    <i>
      <x v="3"/>
    </i>
    <i t="grand">
      <x/>
    </i>
  </rowItems>
  <colItems count="1">
    <i/>
  </colItems>
  <dataFields count="1">
    <dataField name="Cuenta de TIPO DE PROCESO" fld="2" subtotal="count" baseField="0" baseItem="0"/>
  </dataFields>
  <chartFormats count="2">
    <chartFormat chart="4" format="0"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BA2C12-0B88-4F0C-9FF1-B4F0ED3B9B40}" name="Tabla1" displayName="Tabla1" ref="C21:D26" totalsRowShown="0" headerRowDxfId="29" dataDxfId="28">
  <autoFilter ref="C21:D26" xr:uid="{76BA2C12-0B88-4F0C-9FF1-B4F0ED3B9B40}"/>
  <tableColumns count="2">
    <tableColumn id="1" xr3:uid="{BBCFD49F-7B4E-464C-BC17-D8A847F1DE0C}" name="Proceso" dataDxfId="27"/>
    <tableColumn id="2" xr3:uid="{2E899CB1-F015-4931-A383-A4EC8808E2FA}" name="Cantidad " dataDxfId="26"/>
  </tableColumns>
  <tableStyleInfo name="TableStyleMedium2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510A95-288A-4020-940B-2D143F6FCFC8}" name="Tabla13" displayName="Tabla13" ref="C36:D40" totalsRowShown="0" headerRowDxfId="25" dataDxfId="24">
  <autoFilter ref="C36:D40" xr:uid="{C8510A95-288A-4020-940B-2D143F6FCFC8}"/>
  <tableColumns count="2">
    <tableColumn id="1" xr3:uid="{0C8C30C7-8A6C-4A3E-8857-DA29D7800311}" name="Proceso" dataDxfId="23"/>
    <tableColumn id="2" xr3:uid="{0D1DF830-C0E8-47D7-ADDC-F2A3857F67AF}" name="Cantidad " dataDxfId="22"/>
  </tableColumns>
  <tableStyleInfo name="TableStyleMedium2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789A9C-DB67-4A12-8B9F-60903C8655EC}" name="Tabla134" displayName="Tabla134" ref="C50:D56" totalsRowShown="0" headerRowDxfId="21" dataDxfId="20">
  <autoFilter ref="C50:D56" xr:uid="{86789A9C-DB67-4A12-8B9F-60903C8655EC}"/>
  <tableColumns count="2">
    <tableColumn id="1" xr3:uid="{44D93000-63EA-4141-9EA0-89FDFC7CE9FA}" name="Proceso" dataDxfId="19"/>
    <tableColumn id="2" xr3:uid="{4ABA2728-BB16-4E6B-8ED5-2A43B640561A}" name="Cantidad " dataDxfId="18"/>
  </tableColumns>
  <tableStyleInfo name="TableStyleMedium2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C63080B-0372-4356-9070-2EC43FB4950E}" name="Tabla1349" displayName="Tabla1349" ref="C67:D68" totalsRowShown="0" headerRowDxfId="17" dataDxfId="16">
  <autoFilter ref="C67:D68" xr:uid="{1C63080B-0372-4356-9070-2EC43FB4950E}"/>
  <tableColumns count="2">
    <tableColumn id="1" xr3:uid="{5FF2A760-B6E6-4CB7-AD2B-9386CE38FD40}" name="Proceso" dataDxfId="15"/>
    <tableColumn id="2" xr3:uid="{1BF62307-DED5-4F18-B9A6-FC65E69DEDB7}" name="Cantidad " dataDxfId="14"/>
  </tableColumns>
  <tableStyleInfo name="TableStyleMedium2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2646C-4BAC-41F9-A241-2893C03DBDC0}">
  <sheetPr>
    <tabColor rgb="FF0070C0"/>
  </sheetPr>
  <dimension ref="A1:GU1133"/>
  <sheetViews>
    <sheetView showGridLines="0" tabSelected="1" zoomScale="70" zoomScaleNormal="70" zoomScaleSheetLayoutView="55" workbookViewId="0">
      <selection activeCell="J54" sqref="J54"/>
    </sheetView>
  </sheetViews>
  <sheetFormatPr baseColWidth="10" defaultRowHeight="15" x14ac:dyDescent="0.25"/>
  <cols>
    <col min="1" max="1" width="11.42578125" style="72"/>
    <col min="2" max="2" width="16.140625" style="72" customWidth="1"/>
    <col min="3" max="3" width="75.28515625" style="72" customWidth="1"/>
    <col min="4" max="4" width="18.42578125" style="72" customWidth="1"/>
    <col min="5" max="6" width="11.42578125" style="72"/>
    <col min="7" max="7" width="17.140625" style="72" customWidth="1"/>
    <col min="8" max="9" width="15.5703125" style="72" customWidth="1"/>
    <col min="10" max="10" width="15.7109375" style="72" customWidth="1"/>
    <col min="11" max="11" width="15.140625" style="72" customWidth="1"/>
    <col min="12" max="12" width="14.85546875" style="72" customWidth="1"/>
    <col min="13" max="13" width="1" style="64" customWidth="1"/>
    <col min="14" max="16" width="11.42578125" style="64" hidden="1" customWidth="1"/>
    <col min="17" max="203" width="11.42578125" style="64"/>
    <col min="204" max="16384" width="11.42578125" style="72"/>
  </cols>
  <sheetData>
    <row r="1" spans="1:203" x14ac:dyDescent="0.25">
      <c r="A1" s="73"/>
      <c r="B1" s="74"/>
      <c r="C1" s="74"/>
      <c r="D1" s="74"/>
      <c r="E1" s="74"/>
      <c r="F1" s="74"/>
      <c r="G1" s="74"/>
      <c r="H1" s="74"/>
      <c r="I1" s="74"/>
      <c r="J1" s="74"/>
      <c r="K1" s="74"/>
      <c r="L1" s="75"/>
    </row>
    <row r="2" spans="1:203" x14ac:dyDescent="0.25">
      <c r="A2" s="76"/>
      <c r="L2" s="77"/>
    </row>
    <row r="3" spans="1:203" x14ac:dyDescent="0.25">
      <c r="A3" s="76"/>
      <c r="L3" s="77"/>
    </row>
    <row r="4" spans="1:203" x14ac:dyDescent="0.25">
      <c r="A4" s="76"/>
      <c r="L4" s="77"/>
    </row>
    <row r="5" spans="1:203" x14ac:dyDescent="0.25">
      <c r="A5" s="76"/>
      <c r="L5" s="77"/>
    </row>
    <row r="6" spans="1:203" x14ac:dyDescent="0.25">
      <c r="A6" s="76"/>
      <c r="L6" s="77"/>
    </row>
    <row r="7" spans="1:203" x14ac:dyDescent="0.25">
      <c r="A7" s="76"/>
      <c r="L7" s="77"/>
    </row>
    <row r="8" spans="1:203" x14ac:dyDescent="0.25">
      <c r="A8" s="76"/>
      <c r="L8" s="77"/>
    </row>
    <row r="9" spans="1:203" x14ac:dyDescent="0.25">
      <c r="A9" s="76"/>
      <c r="L9" s="77"/>
    </row>
    <row r="10" spans="1:203" ht="33" customHeight="1" x14ac:dyDescent="0.4">
      <c r="A10" s="76"/>
      <c r="C10" s="158" t="s">
        <v>296</v>
      </c>
      <c r="D10" s="158"/>
      <c r="E10" s="158"/>
      <c r="F10" s="158"/>
      <c r="G10" s="158"/>
      <c r="H10" s="158"/>
      <c r="I10" s="158"/>
      <c r="J10" s="158"/>
      <c r="L10" s="77"/>
    </row>
    <row r="11" spans="1:203" s="71" customFormat="1" ht="35.25" customHeight="1" x14ac:dyDescent="0.25">
      <c r="A11" s="110"/>
      <c r="C11" s="159" t="s">
        <v>295</v>
      </c>
      <c r="D11" s="159"/>
      <c r="E11" s="159"/>
      <c r="F11" s="159"/>
      <c r="G11" s="159"/>
      <c r="H11" s="159"/>
      <c r="I11" s="159"/>
      <c r="L11" s="111"/>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row>
    <row r="12" spans="1:203" ht="19.5" customHeight="1" x14ac:dyDescent="0.25">
      <c r="A12" s="76"/>
      <c r="D12" s="112" t="s">
        <v>297</v>
      </c>
      <c r="E12" s="112"/>
      <c r="F12" s="112"/>
      <c r="L12" s="77"/>
    </row>
    <row r="13" spans="1:203" x14ac:dyDescent="0.25">
      <c r="A13" s="76"/>
      <c r="L13" s="77"/>
    </row>
    <row r="14" spans="1:203" ht="15.75" thickBot="1" x14ac:dyDescent="0.3">
      <c r="A14" s="76"/>
      <c r="L14" s="77"/>
    </row>
    <row r="15" spans="1:203" ht="36.75" thickBot="1" x14ac:dyDescent="0.3">
      <c r="A15" s="76"/>
      <c r="B15" s="123" t="s">
        <v>306</v>
      </c>
      <c r="C15" s="153">
        <f>SUM(C70+C58+C42+C28)</f>
        <v>53</v>
      </c>
      <c r="D15" s="154"/>
      <c r="E15" s="154"/>
      <c r="F15" s="155"/>
      <c r="G15" s="133" t="s">
        <v>319</v>
      </c>
      <c r="H15" s="134"/>
      <c r="I15" s="134"/>
      <c r="J15" s="134"/>
      <c r="K15" s="134"/>
      <c r="L15" s="135"/>
    </row>
    <row r="16" spans="1:203" ht="16.5" customHeight="1" x14ac:dyDescent="0.25">
      <c r="A16" s="76"/>
      <c r="G16" s="160"/>
      <c r="H16" s="156"/>
      <c r="I16" s="107"/>
      <c r="J16" s="108"/>
      <c r="K16" s="109"/>
      <c r="L16" s="115"/>
    </row>
    <row r="17" spans="1:12" ht="36" x14ac:dyDescent="0.55000000000000004">
      <c r="A17" s="113"/>
      <c r="B17" s="114"/>
      <c r="C17" s="114" t="s">
        <v>298</v>
      </c>
      <c r="D17" s="114"/>
      <c r="E17" s="114"/>
      <c r="F17" s="114"/>
      <c r="G17" s="161"/>
      <c r="H17" s="157"/>
      <c r="I17" s="107"/>
      <c r="J17" s="108"/>
      <c r="K17" s="109"/>
      <c r="L17" s="115"/>
    </row>
    <row r="18" spans="1:12" ht="45.75" thickBot="1" x14ac:dyDescent="0.3">
      <c r="A18" s="116"/>
      <c r="B18" s="117"/>
      <c r="C18" s="117"/>
      <c r="D18" s="117"/>
      <c r="E18" s="117"/>
      <c r="F18" s="117"/>
      <c r="G18" s="120" t="s">
        <v>313</v>
      </c>
      <c r="H18" s="121" t="s">
        <v>312</v>
      </c>
      <c r="I18" s="121" t="s">
        <v>315</v>
      </c>
      <c r="J18" s="121" t="s">
        <v>314</v>
      </c>
      <c r="K18" s="121" t="s">
        <v>316</v>
      </c>
      <c r="L18" s="122" t="s">
        <v>317</v>
      </c>
    </row>
    <row r="19" spans="1:12" ht="44.25" customHeight="1" thickBot="1" x14ac:dyDescent="0.3">
      <c r="A19" s="116"/>
      <c r="B19" s="123" t="s">
        <v>302</v>
      </c>
      <c r="C19" s="124" t="s">
        <v>25</v>
      </c>
      <c r="D19" s="125"/>
      <c r="E19" s="117"/>
      <c r="F19" s="117"/>
      <c r="L19" s="77"/>
    </row>
    <row r="20" spans="1:12" ht="44.25" customHeight="1" x14ac:dyDescent="0.25">
      <c r="A20" s="116"/>
      <c r="B20" s="117"/>
      <c r="C20" s="117"/>
      <c r="D20" s="117"/>
      <c r="E20" s="117"/>
      <c r="F20" s="117"/>
      <c r="G20" s="141" t="s">
        <v>325</v>
      </c>
      <c r="H20" s="141"/>
      <c r="I20" s="141"/>
      <c r="J20" s="141"/>
      <c r="K20" s="141"/>
      <c r="L20" s="142"/>
    </row>
    <row r="21" spans="1:12" ht="23.25" x14ac:dyDescent="0.35">
      <c r="A21" s="116"/>
      <c r="B21" s="117"/>
      <c r="C21" s="83" t="s">
        <v>24</v>
      </c>
      <c r="D21" s="83" t="s">
        <v>303</v>
      </c>
      <c r="E21" s="117"/>
      <c r="F21" s="117"/>
      <c r="G21" s="141"/>
      <c r="H21" s="141"/>
      <c r="I21" s="141"/>
      <c r="J21" s="141"/>
      <c r="K21" s="141"/>
      <c r="L21" s="142"/>
    </row>
    <row r="22" spans="1:12" ht="21" x14ac:dyDescent="0.35">
      <c r="A22" s="116"/>
      <c r="B22" s="117"/>
      <c r="C22" s="84" t="s">
        <v>81</v>
      </c>
      <c r="D22" s="85">
        <v>5</v>
      </c>
      <c r="E22" s="117"/>
      <c r="F22" s="117"/>
      <c r="L22" s="77"/>
    </row>
    <row r="23" spans="1:12" ht="23.25" customHeight="1" x14ac:dyDescent="0.35">
      <c r="A23" s="116"/>
      <c r="B23" s="117"/>
      <c r="C23" s="84" t="s">
        <v>26</v>
      </c>
      <c r="D23" s="85">
        <v>2</v>
      </c>
      <c r="E23" s="117"/>
      <c r="F23" s="117"/>
      <c r="L23" s="77"/>
    </row>
    <row r="24" spans="1:12" ht="21" x14ac:dyDescent="0.35">
      <c r="A24" s="116"/>
      <c r="B24" s="117"/>
      <c r="C24" s="84" t="s">
        <v>53</v>
      </c>
      <c r="D24" s="85">
        <v>2</v>
      </c>
      <c r="E24" s="117"/>
      <c r="F24" s="117"/>
      <c r="L24" s="77"/>
    </row>
    <row r="25" spans="1:12" ht="21" x14ac:dyDescent="0.35">
      <c r="A25" s="116"/>
      <c r="B25" s="117"/>
      <c r="C25" s="84" t="s">
        <v>326</v>
      </c>
      <c r="D25" s="85">
        <v>4</v>
      </c>
      <c r="E25" s="117"/>
      <c r="F25" s="117"/>
      <c r="L25" s="77"/>
    </row>
    <row r="26" spans="1:12" ht="21" customHeight="1" x14ac:dyDescent="0.35">
      <c r="A26" s="116"/>
      <c r="B26" s="117"/>
      <c r="C26" s="84" t="s">
        <v>37</v>
      </c>
      <c r="D26" s="85">
        <v>3</v>
      </c>
      <c r="E26" s="117"/>
      <c r="F26" s="117"/>
      <c r="G26" s="143" t="s">
        <v>327</v>
      </c>
      <c r="H26" s="143"/>
      <c r="I26" s="143"/>
      <c r="J26" s="143"/>
      <c r="K26" s="143"/>
      <c r="L26" s="144"/>
    </row>
    <row r="27" spans="1:12" ht="27" customHeight="1" thickBot="1" x14ac:dyDescent="0.3">
      <c r="A27" s="116"/>
      <c r="B27" s="117"/>
      <c r="C27" s="117"/>
      <c r="D27" s="117"/>
      <c r="E27" s="117"/>
      <c r="F27" s="117"/>
      <c r="G27" s="143"/>
      <c r="H27" s="143"/>
      <c r="I27" s="143"/>
      <c r="J27" s="143"/>
      <c r="K27" s="143"/>
      <c r="L27" s="144"/>
    </row>
    <row r="28" spans="1:12" ht="29.25" thickBot="1" x14ac:dyDescent="0.3">
      <c r="A28" s="116"/>
      <c r="B28" s="123" t="s">
        <v>304</v>
      </c>
      <c r="C28" s="137">
        <f>GETPIVOTDATA("PROCESO",Hoja4!$A$3,"TIPO DE PROCESO","Estratégico")</f>
        <v>16</v>
      </c>
      <c r="D28" s="138"/>
      <c r="E28" s="117"/>
      <c r="F28" s="117"/>
      <c r="G28" s="118" t="s">
        <v>318</v>
      </c>
      <c r="H28" s="118"/>
      <c r="I28" s="118"/>
      <c r="J28" s="118"/>
      <c r="K28" s="118"/>
      <c r="L28" s="119"/>
    </row>
    <row r="29" spans="1:12" x14ac:dyDescent="0.25">
      <c r="A29" s="116"/>
      <c r="B29" s="117"/>
      <c r="C29" s="117"/>
      <c r="D29" s="117"/>
      <c r="E29" s="117"/>
      <c r="F29" s="117"/>
      <c r="L29" s="77"/>
    </row>
    <row r="30" spans="1:12" ht="15" customHeight="1" x14ac:dyDescent="0.25">
      <c r="A30" s="116"/>
      <c r="B30" s="117"/>
      <c r="C30" s="117"/>
      <c r="D30" s="117"/>
      <c r="E30" s="117"/>
      <c r="F30" s="117"/>
      <c r="L30" s="77"/>
    </row>
    <row r="31" spans="1:12" ht="36" x14ac:dyDescent="0.55000000000000004">
      <c r="A31" s="145" t="s">
        <v>299</v>
      </c>
      <c r="B31" s="146"/>
      <c r="C31" s="146"/>
      <c r="D31" s="146"/>
      <c r="E31" s="146"/>
      <c r="F31" s="146"/>
      <c r="G31" s="151" t="s">
        <v>321</v>
      </c>
      <c r="H31" s="151"/>
      <c r="I31" s="151"/>
      <c r="J31" s="151"/>
      <c r="K31" s="151"/>
      <c r="L31" s="152"/>
    </row>
    <row r="32" spans="1:12" x14ac:dyDescent="0.25">
      <c r="A32" s="95"/>
      <c r="B32" s="96"/>
      <c r="C32" s="96"/>
      <c r="D32" s="96"/>
      <c r="E32" s="96"/>
      <c r="F32" s="96"/>
      <c r="G32" s="151"/>
      <c r="H32" s="151"/>
      <c r="I32" s="151"/>
      <c r="J32" s="151"/>
      <c r="K32" s="151"/>
      <c r="L32" s="152"/>
    </row>
    <row r="33" spans="1:12" ht="15.75" thickBot="1" x14ac:dyDescent="0.3">
      <c r="A33" s="95"/>
      <c r="B33" s="96"/>
      <c r="C33" s="96"/>
      <c r="D33" s="96"/>
      <c r="E33" s="96"/>
      <c r="F33" s="96"/>
      <c r="L33" s="77"/>
    </row>
    <row r="34" spans="1:12" ht="27" thickBot="1" x14ac:dyDescent="0.45">
      <c r="A34" s="95"/>
      <c r="B34" s="126" t="s">
        <v>302</v>
      </c>
      <c r="C34" s="139" t="s">
        <v>109</v>
      </c>
      <c r="D34" s="140"/>
      <c r="E34" s="96"/>
      <c r="F34" s="96"/>
      <c r="L34" s="77"/>
    </row>
    <row r="35" spans="1:12" x14ac:dyDescent="0.25">
      <c r="A35" s="95"/>
      <c r="B35" s="96"/>
      <c r="C35" s="96"/>
      <c r="D35" s="96"/>
      <c r="E35" s="96"/>
      <c r="F35" s="96"/>
      <c r="L35" s="77"/>
    </row>
    <row r="36" spans="1:12" ht="23.25" x14ac:dyDescent="0.35">
      <c r="A36" s="95"/>
      <c r="B36" s="96"/>
      <c r="C36" s="83" t="s">
        <v>24</v>
      </c>
      <c r="D36" s="83" t="s">
        <v>303</v>
      </c>
      <c r="E36" s="96"/>
      <c r="F36" s="96"/>
      <c r="L36" s="77"/>
    </row>
    <row r="37" spans="1:12" ht="21" x14ac:dyDescent="0.35">
      <c r="A37" s="95"/>
      <c r="B37" s="96"/>
      <c r="C37" s="84" t="s">
        <v>328</v>
      </c>
      <c r="D37" s="85">
        <f>GETPIVOTDATA("PROCESO",Hoja4!$A$3,"TIPO DE PROCESO","Misional","PROCESO","Generación de Datos e Información Hidrometereologica y Ambiental para la toma de decisiones")</f>
        <v>3</v>
      </c>
      <c r="E37" s="96"/>
      <c r="F37" s="96"/>
      <c r="L37" s="77"/>
    </row>
    <row r="38" spans="1:12" ht="21" x14ac:dyDescent="0.35">
      <c r="A38" s="95"/>
      <c r="B38" s="96"/>
      <c r="C38" s="84" t="s">
        <v>123</v>
      </c>
      <c r="D38" s="85">
        <f>GETPIVOTDATA("PROCESO",Hoja4!$A$3,"TIPO DE PROCESO","Misional","PROCESO","Generación del Conocimiento e Investigación")</f>
        <v>4</v>
      </c>
      <c r="E38" s="96"/>
      <c r="F38" s="96"/>
      <c r="L38" s="77"/>
    </row>
    <row r="39" spans="1:12" ht="21" x14ac:dyDescent="0.35">
      <c r="A39" s="95"/>
      <c r="B39" s="96"/>
      <c r="C39" s="84" t="s">
        <v>171</v>
      </c>
      <c r="D39" s="85">
        <f>GETPIVOTDATA("PROCESO",Hoja4!$A$3,"TIPO DE PROCESO","Misional","PROCESO","Gestión de Servicio al Ciudadano")</f>
        <v>3</v>
      </c>
      <c r="E39" s="96"/>
      <c r="F39" s="96"/>
      <c r="L39" s="77"/>
    </row>
    <row r="40" spans="1:12" ht="21" x14ac:dyDescent="0.35">
      <c r="A40" s="95"/>
      <c r="B40" s="96"/>
      <c r="C40" s="84" t="s">
        <v>329</v>
      </c>
      <c r="D40" s="85">
        <f>GETPIVOTDATA("PROCESO",Hoja4!$A$3,"TIPO DE PROCESO","Misional","PROCESO","SERVICIOS (Laboratorio, acreditación,Aereonáutica, Pronósticos Y Redes)")</f>
        <v>4</v>
      </c>
      <c r="E40" s="96"/>
      <c r="F40" s="96"/>
      <c r="L40" s="77"/>
    </row>
    <row r="41" spans="1:12" ht="15.75" thickBot="1" x14ac:dyDescent="0.3">
      <c r="A41" s="95"/>
      <c r="B41" s="96"/>
      <c r="C41" s="96"/>
      <c r="D41" s="96"/>
      <c r="E41" s="96"/>
      <c r="F41" s="96"/>
      <c r="L41" s="77"/>
    </row>
    <row r="42" spans="1:12" ht="25.5" customHeight="1" thickBot="1" x14ac:dyDescent="0.45">
      <c r="A42" s="95"/>
      <c r="B42" s="126" t="s">
        <v>304</v>
      </c>
      <c r="C42" s="137">
        <f>GETPIVOTDATA("PROCESO",Hoja4!$A$3,"TIPO DE PROCESO","Misional")</f>
        <v>14</v>
      </c>
      <c r="D42" s="138"/>
      <c r="E42" s="96"/>
      <c r="F42" s="96"/>
      <c r="L42" s="77"/>
    </row>
    <row r="43" spans="1:12" x14ac:dyDescent="0.25">
      <c r="A43" s="95"/>
      <c r="B43" s="96"/>
      <c r="C43" s="96"/>
      <c r="D43" s="96"/>
      <c r="E43" s="96"/>
      <c r="F43" s="96"/>
      <c r="L43" s="77"/>
    </row>
    <row r="44" spans="1:12" x14ac:dyDescent="0.25">
      <c r="A44" s="95"/>
      <c r="B44" s="96"/>
      <c r="C44" s="96"/>
      <c r="D44" s="96"/>
      <c r="E44" s="96"/>
      <c r="F44" s="96"/>
      <c r="L44" s="77"/>
    </row>
    <row r="45" spans="1:12" x14ac:dyDescent="0.25">
      <c r="A45" s="95"/>
      <c r="B45" s="96"/>
      <c r="C45" s="96"/>
      <c r="D45" s="96"/>
      <c r="E45" s="96"/>
      <c r="F45" s="96"/>
      <c r="L45" s="77"/>
    </row>
    <row r="46" spans="1:12" ht="36" x14ac:dyDescent="0.55000000000000004">
      <c r="A46" s="147" t="s">
        <v>300</v>
      </c>
      <c r="B46" s="148"/>
      <c r="C46" s="148"/>
      <c r="D46" s="148"/>
      <c r="E46" s="148"/>
      <c r="F46" s="148"/>
      <c r="L46" s="77"/>
    </row>
    <row r="47" spans="1:12" ht="36" x14ac:dyDescent="0.55000000000000004">
      <c r="A47" s="89"/>
      <c r="B47" s="90"/>
      <c r="C47" s="90"/>
      <c r="D47" s="90"/>
      <c r="E47" s="90"/>
      <c r="F47" s="90"/>
      <c r="L47" s="77"/>
    </row>
    <row r="48" spans="1:12" ht="27.75" customHeight="1" x14ac:dyDescent="0.55000000000000004">
      <c r="A48" s="89"/>
      <c r="B48" s="91" t="s">
        <v>302</v>
      </c>
      <c r="C48" s="136" t="s">
        <v>305</v>
      </c>
      <c r="D48" s="136"/>
      <c r="E48" s="90"/>
      <c r="F48" s="90"/>
      <c r="L48" s="77"/>
    </row>
    <row r="49" spans="1:12" x14ac:dyDescent="0.25">
      <c r="A49" s="92"/>
      <c r="B49" s="93"/>
      <c r="C49" s="93"/>
      <c r="D49" s="93"/>
      <c r="E49" s="93"/>
      <c r="F49" s="93"/>
      <c r="L49" s="77"/>
    </row>
    <row r="50" spans="1:12" ht="23.25" x14ac:dyDescent="0.35">
      <c r="A50" s="92"/>
      <c r="B50" s="93"/>
      <c r="C50" s="83" t="s">
        <v>24</v>
      </c>
      <c r="D50" s="83" t="s">
        <v>303</v>
      </c>
      <c r="E50" s="93"/>
      <c r="F50" s="93"/>
      <c r="L50" s="77"/>
    </row>
    <row r="51" spans="1:12" ht="21" x14ac:dyDescent="0.35">
      <c r="A51" s="92"/>
      <c r="B51" s="93"/>
      <c r="C51" s="84" t="s">
        <v>183</v>
      </c>
      <c r="D51" s="85">
        <v>3</v>
      </c>
      <c r="E51" s="93"/>
      <c r="F51" s="93"/>
      <c r="L51" s="77"/>
    </row>
    <row r="52" spans="1:12" ht="21" x14ac:dyDescent="0.35">
      <c r="A52" s="92"/>
      <c r="B52" s="93"/>
      <c r="C52" s="84" t="s">
        <v>242</v>
      </c>
      <c r="D52" s="85">
        <v>3</v>
      </c>
      <c r="E52" s="93"/>
      <c r="F52" s="93"/>
      <c r="L52" s="77"/>
    </row>
    <row r="53" spans="1:12" ht="21" x14ac:dyDescent="0.35">
      <c r="A53" s="92"/>
      <c r="B53" s="93"/>
      <c r="C53" s="84" t="s">
        <v>271</v>
      </c>
      <c r="D53" s="85">
        <v>5</v>
      </c>
      <c r="E53" s="93"/>
      <c r="F53" s="93"/>
      <c r="L53" s="77"/>
    </row>
    <row r="54" spans="1:12" ht="21" x14ac:dyDescent="0.35">
      <c r="A54" s="92"/>
      <c r="B54" s="93"/>
      <c r="C54" s="84" t="s">
        <v>232</v>
      </c>
      <c r="D54" s="85">
        <v>2</v>
      </c>
      <c r="E54" s="93"/>
      <c r="F54" s="93"/>
      <c r="L54" s="77"/>
    </row>
    <row r="55" spans="1:12" ht="21" x14ac:dyDescent="0.35">
      <c r="A55" s="92"/>
      <c r="B55" s="93"/>
      <c r="C55" s="84" t="str">
        <f>Hoja4!A10</f>
        <v>Gestión Juridica y Contractual</v>
      </c>
      <c r="D55" s="85">
        <f>GETPIVOTDATA("PROCESO",Hoja4!$A$3,"TIPO DE PROCESO","Apoyo","PROCESO","Gestión Juridica y Contractual")</f>
        <v>3</v>
      </c>
      <c r="E55" s="93"/>
      <c r="F55" s="93"/>
      <c r="L55" s="77"/>
    </row>
    <row r="56" spans="1:12" ht="21" x14ac:dyDescent="0.35">
      <c r="A56" s="92"/>
      <c r="B56" s="93"/>
      <c r="C56" s="84" t="s">
        <v>209</v>
      </c>
      <c r="D56" s="85">
        <v>4</v>
      </c>
      <c r="E56" s="93"/>
      <c r="F56" s="93"/>
      <c r="L56" s="77"/>
    </row>
    <row r="57" spans="1:12" x14ac:dyDescent="0.25">
      <c r="A57" s="92"/>
      <c r="B57" s="93"/>
      <c r="C57" s="93"/>
      <c r="D57" s="93"/>
      <c r="E57" s="93"/>
      <c r="F57" s="93"/>
      <c r="L57" s="77"/>
    </row>
    <row r="58" spans="1:12" ht="28.5" x14ac:dyDescent="0.25">
      <c r="A58" s="92"/>
      <c r="B58" s="94" t="s">
        <v>304</v>
      </c>
      <c r="C58" s="132">
        <f>GETPIVOTDATA("PROCESO",Hoja4!$A$3,"TIPO DE PROCESO","Apoyo")</f>
        <v>20</v>
      </c>
      <c r="D58" s="132"/>
      <c r="E58" s="93"/>
      <c r="F58" s="93"/>
      <c r="L58" s="77"/>
    </row>
    <row r="59" spans="1:12" x14ac:dyDescent="0.25">
      <c r="A59" s="92"/>
      <c r="B59" s="93"/>
      <c r="C59" s="93"/>
      <c r="D59" s="93"/>
      <c r="E59" s="93"/>
      <c r="F59" s="93"/>
      <c r="L59" s="77"/>
    </row>
    <row r="60" spans="1:12" x14ac:dyDescent="0.25">
      <c r="A60" s="92"/>
      <c r="B60" s="93"/>
      <c r="C60" s="93"/>
      <c r="D60" s="93"/>
      <c r="E60" s="93"/>
      <c r="F60" s="93"/>
      <c r="L60" s="77"/>
    </row>
    <row r="61" spans="1:12" x14ac:dyDescent="0.25">
      <c r="A61" s="92"/>
      <c r="B61" s="93"/>
      <c r="C61" s="93"/>
      <c r="D61" s="93"/>
      <c r="E61" s="93"/>
      <c r="F61" s="93"/>
      <c r="L61" s="77"/>
    </row>
    <row r="62" spans="1:12" ht="36" x14ac:dyDescent="0.55000000000000004">
      <c r="A62" s="149" t="s">
        <v>301</v>
      </c>
      <c r="B62" s="150"/>
      <c r="C62" s="150"/>
      <c r="D62" s="150"/>
      <c r="E62" s="150"/>
      <c r="F62" s="150"/>
      <c r="L62" s="77"/>
    </row>
    <row r="63" spans="1:12" ht="36" x14ac:dyDescent="0.55000000000000004">
      <c r="A63" s="149"/>
      <c r="B63" s="150"/>
      <c r="C63" s="150"/>
      <c r="D63" s="150"/>
      <c r="E63" s="150"/>
      <c r="F63" s="150"/>
      <c r="L63" s="77"/>
    </row>
    <row r="64" spans="1:12" x14ac:dyDescent="0.25">
      <c r="A64" s="80"/>
      <c r="B64" s="81"/>
      <c r="C64" s="81"/>
      <c r="D64" s="81"/>
      <c r="E64" s="81"/>
      <c r="F64" s="81"/>
      <c r="L64" s="77"/>
    </row>
    <row r="65" spans="1:12" ht="26.25" x14ac:dyDescent="0.4">
      <c r="A65" s="80"/>
      <c r="B65" s="82" t="s">
        <v>302</v>
      </c>
      <c r="C65" s="136" t="s">
        <v>248</v>
      </c>
      <c r="D65" s="136"/>
      <c r="E65" s="81"/>
      <c r="F65" s="81"/>
      <c r="L65" s="77"/>
    </row>
    <row r="66" spans="1:12" x14ac:dyDescent="0.25">
      <c r="A66" s="80"/>
      <c r="B66" s="81"/>
      <c r="C66" s="81"/>
      <c r="D66" s="81"/>
      <c r="E66" s="81"/>
      <c r="F66" s="81"/>
      <c r="L66" s="77"/>
    </row>
    <row r="67" spans="1:12" ht="23.25" x14ac:dyDescent="0.35">
      <c r="A67" s="80"/>
      <c r="B67" s="81"/>
      <c r="C67" s="83" t="s">
        <v>24</v>
      </c>
      <c r="D67" s="83" t="s">
        <v>303</v>
      </c>
      <c r="E67" s="81"/>
      <c r="F67" s="81"/>
      <c r="L67" s="77"/>
    </row>
    <row r="68" spans="1:12" ht="21" x14ac:dyDescent="0.35">
      <c r="A68" s="80"/>
      <c r="B68" s="81"/>
      <c r="C68" s="84" t="s">
        <v>249</v>
      </c>
      <c r="D68" s="85">
        <v>3</v>
      </c>
      <c r="E68" s="81"/>
      <c r="F68" s="81"/>
      <c r="L68" s="77"/>
    </row>
    <row r="69" spans="1:12" x14ac:dyDescent="0.25">
      <c r="A69" s="80"/>
      <c r="B69" s="81"/>
      <c r="C69" s="81"/>
      <c r="D69" s="81"/>
      <c r="E69" s="81"/>
      <c r="F69" s="81"/>
      <c r="L69" s="77"/>
    </row>
    <row r="70" spans="1:12" ht="28.5" x14ac:dyDescent="0.25">
      <c r="A70" s="80"/>
      <c r="B70" s="86" t="s">
        <v>304</v>
      </c>
      <c r="C70" s="132">
        <f>GETPIVOTDATA("PROCESO",Hoja4!$A$3,"TIPO DE PROCESO","Evaluación","PROCESO","Evaluación y el Mejoramiento Continuo")</f>
        <v>3</v>
      </c>
      <c r="D70" s="132"/>
      <c r="E70" s="81"/>
      <c r="F70" s="81"/>
      <c r="L70" s="77"/>
    </row>
    <row r="71" spans="1:12" ht="15.75" thickBot="1" x14ac:dyDescent="0.3">
      <c r="A71" s="87"/>
      <c r="B71" s="88"/>
      <c r="C71" s="88"/>
      <c r="D71" s="88"/>
      <c r="E71" s="88"/>
      <c r="F71" s="88"/>
      <c r="G71" s="78"/>
      <c r="H71" s="78"/>
      <c r="I71" s="78"/>
      <c r="J71" s="78"/>
      <c r="K71" s="78"/>
      <c r="L71" s="79"/>
    </row>
    <row r="72" spans="1:12" s="64" customFormat="1" x14ac:dyDescent="0.25"/>
    <row r="73" spans="1:12" s="64" customFormat="1" x14ac:dyDescent="0.25"/>
    <row r="74" spans="1:12" s="64" customFormat="1" x14ac:dyDescent="0.25"/>
    <row r="75" spans="1:12" s="64" customFormat="1" x14ac:dyDescent="0.25"/>
    <row r="76" spans="1:12" s="64" customFormat="1" x14ac:dyDescent="0.25"/>
    <row r="77" spans="1:12" s="64" customFormat="1" x14ac:dyDescent="0.25"/>
    <row r="78" spans="1:12" s="64" customFormat="1" x14ac:dyDescent="0.25"/>
    <row r="79" spans="1:12" s="64" customFormat="1" ht="11.25" customHeight="1" x14ac:dyDescent="0.25"/>
    <row r="80" spans="1:12" s="64" customFormat="1" hidden="1" x14ac:dyDescent="0.25"/>
    <row r="81" s="64" customFormat="1" hidden="1" x14ac:dyDescent="0.25"/>
    <row r="82" s="64" customFormat="1" hidden="1" x14ac:dyDescent="0.25"/>
    <row r="83" s="64" customFormat="1" hidden="1" x14ac:dyDescent="0.25"/>
    <row r="84" s="64" customFormat="1" hidden="1" x14ac:dyDescent="0.25"/>
    <row r="85" s="64" customFormat="1" hidden="1" x14ac:dyDescent="0.25"/>
    <row r="86" s="64" customFormat="1" hidden="1" x14ac:dyDescent="0.25"/>
    <row r="87" s="64" customFormat="1" hidden="1" x14ac:dyDescent="0.25"/>
    <row r="88" s="64" customFormat="1" hidden="1" x14ac:dyDescent="0.25"/>
    <row r="89" s="64" customFormat="1" hidden="1" x14ac:dyDescent="0.25"/>
    <row r="90" s="64" customFormat="1" hidden="1" x14ac:dyDescent="0.25"/>
    <row r="91" s="64" customFormat="1" hidden="1" x14ac:dyDescent="0.25"/>
    <row r="92" s="64" customFormat="1" hidden="1" x14ac:dyDescent="0.25"/>
    <row r="93" s="64" customFormat="1" hidden="1" x14ac:dyDescent="0.25"/>
    <row r="94" s="64" customFormat="1" hidden="1" x14ac:dyDescent="0.25"/>
    <row r="95" s="64" customFormat="1" hidden="1" x14ac:dyDescent="0.25"/>
    <row r="96" s="64" customFormat="1" hidden="1" x14ac:dyDescent="0.25"/>
    <row r="97" s="64" customFormat="1" hidden="1" x14ac:dyDescent="0.25"/>
    <row r="98" s="64" customFormat="1" hidden="1" x14ac:dyDescent="0.25"/>
    <row r="99" s="64" customFormat="1" hidden="1" x14ac:dyDescent="0.25"/>
    <row r="100" s="64" customFormat="1" hidden="1" x14ac:dyDescent="0.25"/>
    <row r="101" s="64" customFormat="1" hidden="1" x14ac:dyDescent="0.25"/>
    <row r="102" s="64" customFormat="1" hidden="1" x14ac:dyDescent="0.25"/>
    <row r="103" s="64" customFormat="1" hidden="1" x14ac:dyDescent="0.25"/>
    <row r="104" s="64" customFormat="1" hidden="1" x14ac:dyDescent="0.25"/>
    <row r="105" s="64" customFormat="1" hidden="1" x14ac:dyDescent="0.25"/>
    <row r="106" s="64" customFormat="1" hidden="1" x14ac:dyDescent="0.25"/>
    <row r="107" s="64" customFormat="1" hidden="1" x14ac:dyDescent="0.25"/>
    <row r="108" s="64" customFormat="1" hidden="1" x14ac:dyDescent="0.25"/>
    <row r="109" s="64" customFormat="1" hidden="1" x14ac:dyDescent="0.25"/>
    <row r="110" s="64" customFormat="1" hidden="1" x14ac:dyDescent="0.25"/>
    <row r="111" s="64" customFormat="1" hidden="1" x14ac:dyDescent="0.25"/>
    <row r="112" s="64" customFormat="1" hidden="1" x14ac:dyDescent="0.25"/>
    <row r="113" s="64" customFormat="1" hidden="1" x14ac:dyDescent="0.25"/>
    <row r="114" s="64" customFormat="1" hidden="1" x14ac:dyDescent="0.25"/>
    <row r="115" s="64" customFormat="1" hidden="1" x14ac:dyDescent="0.25"/>
    <row r="116" s="64" customFormat="1" hidden="1" x14ac:dyDescent="0.25"/>
    <row r="117" s="64" customFormat="1" x14ac:dyDescent="0.25"/>
    <row r="118" s="64" customFormat="1" x14ac:dyDescent="0.25"/>
    <row r="119" s="64" customFormat="1" x14ac:dyDescent="0.25"/>
    <row r="120" s="64" customFormat="1" x14ac:dyDescent="0.25"/>
    <row r="121" s="64" customFormat="1" x14ac:dyDescent="0.25"/>
    <row r="122" s="64" customFormat="1" x14ac:dyDescent="0.25"/>
    <row r="123" s="64" customFormat="1" x14ac:dyDescent="0.25"/>
    <row r="124" s="64" customFormat="1" x14ac:dyDescent="0.25"/>
    <row r="125" s="64" customFormat="1" x14ac:dyDescent="0.25"/>
    <row r="126" s="64" customFormat="1" x14ac:dyDescent="0.25"/>
    <row r="127" s="64" customFormat="1" x14ac:dyDescent="0.25"/>
    <row r="128" s="64" customFormat="1" x14ac:dyDescent="0.25"/>
    <row r="129" s="64" customFormat="1" x14ac:dyDescent="0.25"/>
    <row r="130" s="64" customFormat="1" x14ac:dyDescent="0.25"/>
    <row r="131" s="64" customFormat="1" x14ac:dyDescent="0.25"/>
    <row r="132" s="64" customFormat="1" x14ac:dyDescent="0.25"/>
    <row r="133" s="64" customFormat="1" x14ac:dyDescent="0.25"/>
    <row r="134" s="64" customFormat="1" x14ac:dyDescent="0.25"/>
    <row r="135" s="64" customFormat="1" x14ac:dyDescent="0.25"/>
    <row r="136" s="64" customFormat="1" x14ac:dyDescent="0.25"/>
    <row r="137" s="64" customFormat="1" x14ac:dyDescent="0.25"/>
    <row r="138" s="64" customFormat="1" x14ac:dyDescent="0.25"/>
    <row r="139" s="64" customFormat="1" x14ac:dyDescent="0.25"/>
    <row r="140" s="64" customFormat="1" x14ac:dyDescent="0.25"/>
    <row r="141" s="64" customFormat="1" x14ac:dyDescent="0.25"/>
    <row r="142" s="64" customFormat="1" x14ac:dyDescent="0.25"/>
    <row r="143" s="64" customFormat="1" x14ac:dyDescent="0.25"/>
    <row r="144" s="64" customFormat="1" x14ac:dyDescent="0.25"/>
    <row r="145" s="64" customFormat="1" x14ac:dyDescent="0.25"/>
    <row r="146" s="64" customFormat="1" x14ac:dyDescent="0.25"/>
    <row r="147" s="64" customFormat="1" x14ac:dyDescent="0.25"/>
    <row r="148" s="64" customFormat="1" x14ac:dyDescent="0.25"/>
    <row r="149" s="64" customFormat="1" x14ac:dyDescent="0.25"/>
    <row r="150" s="64" customFormat="1" x14ac:dyDescent="0.25"/>
    <row r="151" s="64" customFormat="1" x14ac:dyDescent="0.25"/>
    <row r="152" s="64" customFormat="1" x14ac:dyDescent="0.25"/>
    <row r="153" s="64" customFormat="1" x14ac:dyDescent="0.25"/>
    <row r="154" s="64" customFormat="1" x14ac:dyDescent="0.25"/>
    <row r="155" s="64" customFormat="1" x14ac:dyDescent="0.25"/>
    <row r="156" s="64" customFormat="1" x14ac:dyDescent="0.25"/>
    <row r="157" s="64" customFormat="1" x14ac:dyDescent="0.25"/>
    <row r="158" s="64" customFormat="1" x14ac:dyDescent="0.25"/>
    <row r="159" s="64" customFormat="1" x14ac:dyDescent="0.25"/>
    <row r="160" s="64" customFormat="1" x14ac:dyDescent="0.25"/>
    <row r="161" s="64" customFormat="1" x14ac:dyDescent="0.25"/>
    <row r="162" s="64" customFormat="1" x14ac:dyDescent="0.25"/>
    <row r="163" s="64" customFormat="1" x14ac:dyDescent="0.25"/>
    <row r="164" s="64" customFormat="1" x14ac:dyDescent="0.25"/>
    <row r="165" s="64" customFormat="1" x14ac:dyDescent="0.25"/>
    <row r="166" s="64" customFormat="1" x14ac:dyDescent="0.25"/>
    <row r="167" s="64" customFormat="1" x14ac:dyDescent="0.25"/>
    <row r="168" s="64" customFormat="1" x14ac:dyDescent="0.25"/>
    <row r="169" s="64" customFormat="1" x14ac:dyDescent="0.25"/>
    <row r="170" s="64" customFormat="1" x14ac:dyDescent="0.25"/>
    <row r="171" s="64" customFormat="1" x14ac:dyDescent="0.25"/>
    <row r="172" s="64" customFormat="1" x14ac:dyDescent="0.25"/>
    <row r="173" s="64" customFormat="1" x14ac:dyDescent="0.25"/>
    <row r="174" s="64" customFormat="1" x14ac:dyDescent="0.25"/>
    <row r="175" s="64" customFormat="1" x14ac:dyDescent="0.25"/>
    <row r="176" s="64" customFormat="1" x14ac:dyDescent="0.25"/>
    <row r="177" s="64" customFormat="1" x14ac:dyDescent="0.25"/>
    <row r="178" s="64" customFormat="1" x14ac:dyDescent="0.25"/>
    <row r="179" s="64" customFormat="1" x14ac:dyDescent="0.25"/>
    <row r="180" s="64" customFormat="1" x14ac:dyDescent="0.25"/>
    <row r="181" s="64" customFormat="1" x14ac:dyDescent="0.25"/>
    <row r="182" s="64" customFormat="1" x14ac:dyDescent="0.25"/>
    <row r="183" s="64" customFormat="1" x14ac:dyDescent="0.25"/>
    <row r="184" s="64" customFormat="1" x14ac:dyDescent="0.25"/>
    <row r="185" s="64" customFormat="1" x14ac:dyDescent="0.25"/>
    <row r="186" s="64" customFormat="1" x14ac:dyDescent="0.25"/>
    <row r="187" s="64" customFormat="1" x14ac:dyDescent="0.25"/>
    <row r="188" s="64" customFormat="1" x14ac:dyDescent="0.25"/>
    <row r="189" s="64" customFormat="1" x14ac:dyDescent="0.25"/>
    <row r="190" s="64" customFormat="1" x14ac:dyDescent="0.25"/>
    <row r="191" s="64" customFormat="1" x14ac:dyDescent="0.25"/>
    <row r="192" s="64" customFormat="1" x14ac:dyDescent="0.25"/>
    <row r="193" s="64" customFormat="1" x14ac:dyDescent="0.25"/>
    <row r="194" s="64" customFormat="1" x14ac:dyDescent="0.25"/>
    <row r="195" s="64" customFormat="1" x14ac:dyDescent="0.25"/>
    <row r="196" s="64" customFormat="1" x14ac:dyDescent="0.25"/>
    <row r="197" s="64" customFormat="1" x14ac:dyDescent="0.25"/>
    <row r="198" s="64" customFormat="1" x14ac:dyDescent="0.25"/>
    <row r="199" s="64" customFormat="1" x14ac:dyDescent="0.25"/>
    <row r="200" s="64" customFormat="1" x14ac:dyDescent="0.25"/>
    <row r="201" s="64" customFormat="1" x14ac:dyDescent="0.25"/>
    <row r="202" s="64" customFormat="1" x14ac:dyDescent="0.25"/>
    <row r="203" s="64" customFormat="1" x14ac:dyDescent="0.25"/>
    <row r="204" s="64" customFormat="1" x14ac:dyDescent="0.25"/>
    <row r="205" s="64" customFormat="1" x14ac:dyDescent="0.25"/>
    <row r="206" s="64" customFormat="1" x14ac:dyDescent="0.25"/>
    <row r="207" s="64" customFormat="1" x14ac:dyDescent="0.25"/>
    <row r="208" s="64" customFormat="1" x14ac:dyDescent="0.25"/>
    <row r="209" s="64" customFormat="1" x14ac:dyDescent="0.25"/>
    <row r="210" s="64" customFormat="1" x14ac:dyDescent="0.25"/>
    <row r="211" s="64" customFormat="1" x14ac:dyDescent="0.25"/>
    <row r="212" s="64" customFormat="1" x14ac:dyDescent="0.25"/>
    <row r="213" s="64" customFormat="1" x14ac:dyDescent="0.25"/>
    <row r="214" s="64" customFormat="1" x14ac:dyDescent="0.25"/>
    <row r="215" s="64" customFormat="1" x14ac:dyDescent="0.25"/>
    <row r="216" s="64" customFormat="1" x14ac:dyDescent="0.25"/>
    <row r="217" s="64" customFormat="1" x14ac:dyDescent="0.25"/>
    <row r="218" s="64" customFormat="1" x14ac:dyDescent="0.25"/>
    <row r="219" s="64" customFormat="1" x14ac:dyDescent="0.25"/>
    <row r="220" s="64" customFormat="1" x14ac:dyDescent="0.25"/>
    <row r="221" s="64" customFormat="1" x14ac:dyDescent="0.25"/>
    <row r="222" s="64" customFormat="1" x14ac:dyDescent="0.25"/>
    <row r="223" s="64" customFormat="1" x14ac:dyDescent="0.25"/>
    <row r="224" s="64" customFormat="1" x14ac:dyDescent="0.25"/>
    <row r="225" s="64" customFormat="1" x14ac:dyDescent="0.25"/>
    <row r="226" s="64" customFormat="1" x14ac:dyDescent="0.25"/>
    <row r="227" s="64" customFormat="1" x14ac:dyDescent="0.25"/>
    <row r="228" s="64" customFormat="1" x14ac:dyDescent="0.25"/>
    <row r="229" s="64" customFormat="1" x14ac:dyDescent="0.25"/>
    <row r="230" s="64" customFormat="1" x14ac:dyDescent="0.25"/>
    <row r="231" s="64" customFormat="1" x14ac:dyDescent="0.25"/>
    <row r="232" s="64" customFormat="1" x14ac:dyDescent="0.25"/>
    <row r="233" s="64" customFormat="1" x14ac:dyDescent="0.25"/>
    <row r="234" s="64" customFormat="1" x14ac:dyDescent="0.25"/>
    <row r="235" s="64" customFormat="1" x14ac:dyDescent="0.25"/>
    <row r="236" s="64" customFormat="1" x14ac:dyDescent="0.25"/>
    <row r="237" s="64" customFormat="1" x14ac:dyDescent="0.25"/>
    <row r="238" s="64" customFormat="1" x14ac:dyDescent="0.25"/>
    <row r="239" s="64" customFormat="1" x14ac:dyDescent="0.25"/>
    <row r="240" s="64" customFormat="1" x14ac:dyDescent="0.25"/>
    <row r="241" s="64" customFormat="1" x14ac:dyDescent="0.25"/>
    <row r="242" s="64" customFormat="1" x14ac:dyDescent="0.25"/>
    <row r="243" s="64" customFormat="1" x14ac:dyDescent="0.25"/>
    <row r="244" s="64" customFormat="1" x14ac:dyDescent="0.25"/>
    <row r="245" s="64" customFormat="1" x14ac:dyDescent="0.25"/>
    <row r="246" s="64" customFormat="1" x14ac:dyDescent="0.25"/>
    <row r="247" s="64" customFormat="1" x14ac:dyDescent="0.25"/>
    <row r="248" s="64" customFormat="1" x14ac:dyDescent="0.25"/>
    <row r="249" s="64" customFormat="1" x14ac:dyDescent="0.25"/>
    <row r="250" s="64" customFormat="1" x14ac:dyDescent="0.25"/>
    <row r="251" s="64" customFormat="1" x14ac:dyDescent="0.25"/>
    <row r="252" s="64" customFormat="1" x14ac:dyDescent="0.25"/>
    <row r="253" s="64" customFormat="1" x14ac:dyDescent="0.25"/>
    <row r="254" s="64" customFormat="1" x14ac:dyDescent="0.25"/>
    <row r="255" s="64" customFormat="1" x14ac:dyDescent="0.25"/>
    <row r="256" s="64" customFormat="1" x14ac:dyDescent="0.25"/>
    <row r="257" s="64" customFormat="1" x14ac:dyDescent="0.25"/>
    <row r="258" s="64" customFormat="1" x14ac:dyDescent="0.25"/>
    <row r="259" s="64" customFormat="1" x14ac:dyDescent="0.25"/>
    <row r="260" s="64" customFormat="1" x14ac:dyDescent="0.25"/>
    <row r="261" s="64" customFormat="1" x14ac:dyDescent="0.25"/>
    <row r="262" s="64" customFormat="1" x14ac:dyDescent="0.25"/>
    <row r="263" s="64" customFormat="1" x14ac:dyDescent="0.25"/>
    <row r="264" s="64" customFormat="1" x14ac:dyDescent="0.25"/>
    <row r="265" s="64" customFormat="1" x14ac:dyDescent="0.25"/>
    <row r="266" s="64" customFormat="1" x14ac:dyDescent="0.25"/>
    <row r="267" s="64" customFormat="1" x14ac:dyDescent="0.25"/>
    <row r="268" s="64" customFormat="1" x14ac:dyDescent="0.25"/>
    <row r="269" s="64" customFormat="1" x14ac:dyDescent="0.25"/>
    <row r="270" s="64" customFormat="1" x14ac:dyDescent="0.25"/>
    <row r="271" s="64" customFormat="1" x14ac:dyDescent="0.25"/>
    <row r="272" s="64" customFormat="1" x14ac:dyDescent="0.25"/>
    <row r="273" s="64" customFormat="1" x14ac:dyDescent="0.25"/>
    <row r="274" s="64" customFormat="1" x14ac:dyDescent="0.25"/>
    <row r="275" s="64" customFormat="1" x14ac:dyDescent="0.25"/>
    <row r="276" s="64" customFormat="1" x14ac:dyDescent="0.25"/>
    <row r="277" s="64" customFormat="1" x14ac:dyDescent="0.25"/>
    <row r="278" s="64" customFormat="1" x14ac:dyDescent="0.25"/>
    <row r="279" s="64" customFormat="1" x14ac:dyDescent="0.25"/>
    <row r="280" s="64" customFormat="1" x14ac:dyDescent="0.25"/>
    <row r="281" s="64" customFormat="1" x14ac:dyDescent="0.25"/>
    <row r="282" s="64" customFormat="1" x14ac:dyDescent="0.25"/>
    <row r="283" s="64" customFormat="1" x14ac:dyDescent="0.25"/>
    <row r="284" s="64" customFormat="1" x14ac:dyDescent="0.25"/>
    <row r="285" s="64" customFormat="1" x14ac:dyDescent="0.25"/>
    <row r="286" s="64" customFormat="1" x14ac:dyDescent="0.25"/>
    <row r="287" s="64" customFormat="1" x14ac:dyDescent="0.25"/>
    <row r="288" s="64" customFormat="1" x14ac:dyDescent="0.25"/>
    <row r="289" s="64" customFormat="1" x14ac:dyDescent="0.25"/>
    <row r="290" s="64" customFormat="1" x14ac:dyDescent="0.25"/>
    <row r="291" s="64" customFormat="1" x14ac:dyDescent="0.25"/>
    <row r="292" s="64" customFormat="1" x14ac:dyDescent="0.25"/>
    <row r="293" s="64" customFormat="1" x14ac:dyDescent="0.25"/>
    <row r="294" s="64" customFormat="1" x14ac:dyDescent="0.25"/>
    <row r="295" s="64" customFormat="1" x14ac:dyDescent="0.25"/>
    <row r="296" s="64" customFormat="1" x14ac:dyDescent="0.25"/>
    <row r="297" s="64" customFormat="1" x14ac:dyDescent="0.25"/>
    <row r="298" s="64" customFormat="1" x14ac:dyDescent="0.25"/>
    <row r="299" s="64" customFormat="1" x14ac:dyDescent="0.25"/>
    <row r="300" s="64" customFormat="1" x14ac:dyDescent="0.25"/>
    <row r="301" s="64" customFormat="1" x14ac:dyDescent="0.25"/>
    <row r="302" s="64" customFormat="1" x14ac:dyDescent="0.25"/>
    <row r="303" s="64" customFormat="1" x14ac:dyDescent="0.25"/>
    <row r="304" s="64" customFormat="1" x14ac:dyDescent="0.25"/>
    <row r="305" s="64" customFormat="1" x14ac:dyDescent="0.25"/>
    <row r="306" s="64" customFormat="1" x14ac:dyDescent="0.25"/>
    <row r="307" s="64" customFormat="1" x14ac:dyDescent="0.25"/>
    <row r="308" s="64" customFormat="1" x14ac:dyDescent="0.25"/>
    <row r="309" s="64" customFormat="1" x14ac:dyDescent="0.25"/>
    <row r="310" s="64" customFormat="1" x14ac:dyDescent="0.25"/>
    <row r="311" s="64" customFormat="1" x14ac:dyDescent="0.25"/>
    <row r="312" s="64" customFormat="1" x14ac:dyDescent="0.25"/>
    <row r="313" s="64" customFormat="1" x14ac:dyDescent="0.25"/>
    <row r="314" s="64" customFormat="1" x14ac:dyDescent="0.25"/>
    <row r="315" s="64" customFormat="1" x14ac:dyDescent="0.25"/>
    <row r="316" s="64" customFormat="1" x14ac:dyDescent="0.25"/>
    <row r="317" s="64" customFormat="1" x14ac:dyDescent="0.25"/>
    <row r="318" s="64" customFormat="1" x14ac:dyDescent="0.25"/>
    <row r="319" s="64" customFormat="1" x14ac:dyDescent="0.25"/>
    <row r="320" s="64" customFormat="1" x14ac:dyDescent="0.25"/>
    <row r="321" s="64" customFormat="1" x14ac:dyDescent="0.25"/>
    <row r="322" s="64" customFormat="1" x14ac:dyDescent="0.25"/>
    <row r="323" s="64" customFormat="1" x14ac:dyDescent="0.25"/>
    <row r="324" s="64" customFormat="1" x14ac:dyDescent="0.25"/>
    <row r="325" s="64" customFormat="1" x14ac:dyDescent="0.25"/>
    <row r="326" s="64" customFormat="1" x14ac:dyDescent="0.25"/>
    <row r="327" s="64" customFormat="1" x14ac:dyDescent="0.25"/>
    <row r="328" s="64" customFormat="1" x14ac:dyDescent="0.25"/>
    <row r="329" s="64" customFormat="1" x14ac:dyDescent="0.25"/>
    <row r="330" s="64" customFormat="1" x14ac:dyDescent="0.25"/>
    <row r="331" s="64" customFormat="1" x14ac:dyDescent="0.25"/>
    <row r="332" s="64" customFormat="1" x14ac:dyDescent="0.25"/>
    <row r="333" s="64" customFormat="1" x14ac:dyDescent="0.25"/>
    <row r="334" s="64" customFormat="1" x14ac:dyDescent="0.25"/>
    <row r="335" s="64" customFormat="1" x14ac:dyDescent="0.25"/>
    <row r="336" s="64" customFormat="1" x14ac:dyDescent="0.25"/>
    <row r="337" s="64" customFormat="1" x14ac:dyDescent="0.25"/>
    <row r="338" s="64" customFormat="1" x14ac:dyDescent="0.25"/>
    <row r="339" s="64" customFormat="1" x14ac:dyDescent="0.25"/>
    <row r="340" s="64" customFormat="1" x14ac:dyDescent="0.25"/>
    <row r="341" s="64" customFormat="1" x14ac:dyDescent="0.25"/>
    <row r="342" s="64" customFormat="1" x14ac:dyDescent="0.25"/>
    <row r="343" s="64" customFormat="1" x14ac:dyDescent="0.25"/>
    <row r="344" s="64" customFormat="1" x14ac:dyDescent="0.25"/>
    <row r="345" s="64" customFormat="1" x14ac:dyDescent="0.25"/>
    <row r="346" s="64" customFormat="1" x14ac:dyDescent="0.25"/>
    <row r="347" s="64" customFormat="1" x14ac:dyDescent="0.25"/>
    <row r="348" s="64" customFormat="1" x14ac:dyDescent="0.25"/>
    <row r="349" s="64" customFormat="1" x14ac:dyDescent="0.25"/>
    <row r="350" s="64" customFormat="1" x14ac:dyDescent="0.25"/>
    <row r="351" s="64" customFormat="1" x14ac:dyDescent="0.25"/>
    <row r="352" s="64" customFormat="1" x14ac:dyDescent="0.25"/>
    <row r="353" s="64" customFormat="1" x14ac:dyDescent="0.25"/>
    <row r="354" s="64" customFormat="1" x14ac:dyDescent="0.25"/>
    <row r="355" s="64" customFormat="1" x14ac:dyDescent="0.25"/>
    <row r="356" s="64" customFormat="1" x14ac:dyDescent="0.25"/>
    <row r="357" s="64" customFormat="1" x14ac:dyDescent="0.25"/>
    <row r="358" s="64" customFormat="1" x14ac:dyDescent="0.25"/>
    <row r="359" s="64" customFormat="1" x14ac:dyDescent="0.25"/>
    <row r="360" s="64" customFormat="1" x14ac:dyDescent="0.25"/>
    <row r="361" s="64" customFormat="1" x14ac:dyDescent="0.25"/>
    <row r="362" s="64" customFormat="1" x14ac:dyDescent="0.25"/>
    <row r="363" s="64" customFormat="1" x14ac:dyDescent="0.25"/>
    <row r="364" s="64" customFormat="1" x14ac:dyDescent="0.25"/>
    <row r="365" s="64" customFormat="1" x14ac:dyDescent="0.25"/>
    <row r="366" s="64" customFormat="1" x14ac:dyDescent="0.25"/>
    <row r="367" s="64" customFormat="1" x14ac:dyDescent="0.25"/>
    <row r="368" s="64" customFormat="1" x14ac:dyDescent="0.25"/>
    <row r="369" s="64" customFormat="1" x14ac:dyDescent="0.25"/>
    <row r="370" s="64" customFormat="1" x14ac:dyDescent="0.25"/>
    <row r="371" s="64" customFormat="1" x14ac:dyDescent="0.25"/>
    <row r="372" s="64" customFormat="1" x14ac:dyDescent="0.25"/>
    <row r="373" s="64" customFormat="1" x14ac:dyDescent="0.25"/>
    <row r="374" s="64" customFormat="1" x14ac:dyDescent="0.25"/>
    <row r="375" s="64" customFormat="1" x14ac:dyDescent="0.25"/>
    <row r="376" s="64" customFormat="1" x14ac:dyDescent="0.25"/>
    <row r="377" s="64" customFormat="1" x14ac:dyDescent="0.25"/>
    <row r="378" s="64" customFormat="1" x14ac:dyDescent="0.25"/>
    <row r="379" s="64" customFormat="1" x14ac:dyDescent="0.25"/>
    <row r="380" s="64" customFormat="1" x14ac:dyDescent="0.25"/>
    <row r="381" s="64" customFormat="1" x14ac:dyDescent="0.25"/>
    <row r="382" s="64" customFormat="1" x14ac:dyDescent="0.25"/>
    <row r="383" s="64" customFormat="1" x14ac:dyDescent="0.25"/>
    <row r="384" s="64" customFormat="1" x14ac:dyDescent="0.25"/>
    <row r="385" s="64" customFormat="1" x14ac:dyDescent="0.25"/>
    <row r="386" s="64" customFormat="1" x14ac:dyDescent="0.25"/>
    <row r="387" s="64" customFormat="1" x14ac:dyDescent="0.25"/>
    <row r="388" s="64" customFormat="1" x14ac:dyDescent="0.25"/>
    <row r="389" s="64" customFormat="1" x14ac:dyDescent="0.25"/>
    <row r="390" s="64" customFormat="1" x14ac:dyDescent="0.25"/>
    <row r="391" s="64" customFormat="1" x14ac:dyDescent="0.25"/>
    <row r="392" s="64" customFormat="1" x14ac:dyDescent="0.25"/>
    <row r="393" s="64" customFormat="1" x14ac:dyDescent="0.25"/>
    <row r="394" s="64" customFormat="1" x14ac:dyDescent="0.25"/>
    <row r="395" s="64" customFormat="1" x14ac:dyDescent="0.25"/>
    <row r="396" s="64" customFormat="1" x14ac:dyDescent="0.25"/>
    <row r="397" s="64" customFormat="1" x14ac:dyDescent="0.25"/>
    <row r="398" s="64" customFormat="1" x14ac:dyDescent="0.25"/>
    <row r="399" s="64" customFormat="1" x14ac:dyDescent="0.25"/>
    <row r="400" s="64" customFormat="1" x14ac:dyDescent="0.25"/>
    <row r="401" s="64" customFormat="1" x14ac:dyDescent="0.25"/>
    <row r="402" s="64" customFormat="1" x14ac:dyDescent="0.25"/>
    <row r="403" s="64" customFormat="1" x14ac:dyDescent="0.25"/>
    <row r="404" s="64" customFormat="1" x14ac:dyDescent="0.25"/>
    <row r="405" s="64" customFormat="1" x14ac:dyDescent="0.25"/>
    <row r="406" s="64" customFormat="1" x14ac:dyDescent="0.25"/>
    <row r="407" s="64" customFormat="1" x14ac:dyDescent="0.25"/>
    <row r="408" s="64" customFormat="1" x14ac:dyDescent="0.25"/>
    <row r="409" s="64" customFormat="1" x14ac:dyDescent="0.25"/>
    <row r="410" s="64" customFormat="1" x14ac:dyDescent="0.25"/>
    <row r="411" s="64" customFormat="1" x14ac:dyDescent="0.25"/>
    <row r="412" s="64" customFormat="1" x14ac:dyDescent="0.25"/>
    <row r="413" s="64" customFormat="1" x14ac:dyDescent="0.25"/>
    <row r="414" s="64" customFormat="1" x14ac:dyDescent="0.25"/>
    <row r="415" s="64" customFormat="1" x14ac:dyDescent="0.25"/>
    <row r="416" s="64" customFormat="1" x14ac:dyDescent="0.25"/>
    <row r="417" s="64" customFormat="1" x14ac:dyDescent="0.25"/>
    <row r="418" s="64" customFormat="1" x14ac:dyDescent="0.25"/>
    <row r="419" s="64" customFormat="1" x14ac:dyDescent="0.25"/>
    <row r="420" s="64" customFormat="1" x14ac:dyDescent="0.25"/>
    <row r="421" s="64" customFormat="1" x14ac:dyDescent="0.25"/>
    <row r="422" s="64" customFormat="1" x14ac:dyDescent="0.25"/>
    <row r="423" s="64" customFormat="1" x14ac:dyDescent="0.25"/>
    <row r="424" s="64" customFormat="1" x14ac:dyDescent="0.25"/>
    <row r="425" s="64" customFormat="1" x14ac:dyDescent="0.25"/>
    <row r="426" s="64" customFormat="1" x14ac:dyDescent="0.25"/>
    <row r="427" s="64" customFormat="1" x14ac:dyDescent="0.25"/>
    <row r="428" s="64" customFormat="1" x14ac:dyDescent="0.25"/>
    <row r="429" s="64" customFormat="1" x14ac:dyDescent="0.25"/>
    <row r="430" s="64" customFormat="1" x14ac:dyDescent="0.25"/>
    <row r="431" s="64" customFormat="1" x14ac:dyDescent="0.25"/>
    <row r="432" s="64" customFormat="1" x14ac:dyDescent="0.25"/>
    <row r="433" s="64" customFormat="1" x14ac:dyDescent="0.25"/>
    <row r="434" s="64" customFormat="1" x14ac:dyDescent="0.25"/>
    <row r="435" s="64" customFormat="1" x14ac:dyDescent="0.25"/>
    <row r="436" s="64" customFormat="1" x14ac:dyDescent="0.25"/>
    <row r="437" s="64" customFormat="1" x14ac:dyDescent="0.25"/>
    <row r="438" s="64" customFormat="1" x14ac:dyDescent="0.25"/>
    <row r="439" s="64" customFormat="1" x14ac:dyDescent="0.25"/>
    <row r="440" s="64" customFormat="1" x14ac:dyDescent="0.25"/>
    <row r="441" s="64" customFormat="1" x14ac:dyDescent="0.25"/>
    <row r="442" s="64" customFormat="1" x14ac:dyDescent="0.25"/>
    <row r="443" s="64" customFormat="1" x14ac:dyDescent="0.25"/>
    <row r="444" s="64" customFormat="1" x14ac:dyDescent="0.25"/>
    <row r="445" s="64" customFormat="1" x14ac:dyDescent="0.25"/>
    <row r="446" s="64" customFormat="1" x14ac:dyDescent="0.25"/>
    <row r="447" s="64" customFormat="1" x14ac:dyDescent="0.25"/>
    <row r="448" s="64" customFormat="1" x14ac:dyDescent="0.25"/>
    <row r="449" s="64" customFormat="1" x14ac:dyDescent="0.25"/>
    <row r="450" s="64" customFormat="1" x14ac:dyDescent="0.25"/>
    <row r="451" s="64" customFormat="1" x14ac:dyDescent="0.25"/>
    <row r="452" s="64" customFormat="1" x14ac:dyDescent="0.25"/>
    <row r="453" s="64" customFormat="1" x14ac:dyDescent="0.25"/>
    <row r="454" s="64" customFormat="1" x14ac:dyDescent="0.25"/>
    <row r="455" s="64" customFormat="1" x14ac:dyDescent="0.25"/>
    <row r="456" s="64" customFormat="1" x14ac:dyDescent="0.25"/>
    <row r="457" s="64" customFormat="1" x14ac:dyDescent="0.25"/>
    <row r="458" s="64" customFormat="1" x14ac:dyDescent="0.25"/>
    <row r="459" s="64" customFormat="1" x14ac:dyDescent="0.25"/>
    <row r="460" s="64" customFormat="1" x14ac:dyDescent="0.25"/>
    <row r="461" s="64" customFormat="1" x14ac:dyDescent="0.25"/>
    <row r="462" s="64" customFormat="1" x14ac:dyDescent="0.25"/>
    <row r="463" s="64" customFormat="1" x14ac:dyDescent="0.25"/>
    <row r="464" s="64" customFormat="1" x14ac:dyDescent="0.25"/>
    <row r="465" s="64" customFormat="1" x14ac:dyDescent="0.25"/>
    <row r="466" s="64" customFormat="1" x14ac:dyDescent="0.25"/>
    <row r="467" s="64" customFormat="1" x14ac:dyDescent="0.25"/>
    <row r="468" s="64" customFormat="1" x14ac:dyDescent="0.25"/>
    <row r="469" s="64" customFormat="1" x14ac:dyDescent="0.25"/>
    <row r="470" s="64" customFormat="1" x14ac:dyDescent="0.25"/>
    <row r="471" s="64" customFormat="1" x14ac:dyDescent="0.25"/>
    <row r="472" s="64" customFormat="1" x14ac:dyDescent="0.25"/>
    <row r="473" s="64" customFormat="1" x14ac:dyDescent="0.25"/>
    <row r="474" s="64" customFormat="1" x14ac:dyDescent="0.25"/>
    <row r="475" s="64" customFormat="1" x14ac:dyDescent="0.25"/>
    <row r="476" s="64" customFormat="1" x14ac:dyDescent="0.25"/>
    <row r="477" s="64" customFormat="1" x14ac:dyDescent="0.25"/>
    <row r="478" s="64" customFormat="1" x14ac:dyDescent="0.25"/>
    <row r="479" s="64" customFormat="1" x14ac:dyDescent="0.25"/>
    <row r="480" s="64" customFormat="1" x14ac:dyDescent="0.25"/>
    <row r="481" s="64" customFormat="1" x14ac:dyDescent="0.25"/>
    <row r="482" s="64" customFormat="1" x14ac:dyDescent="0.25"/>
    <row r="483" s="64" customFormat="1" x14ac:dyDescent="0.25"/>
    <row r="484" s="64" customFormat="1" x14ac:dyDescent="0.25"/>
    <row r="485" s="64" customFormat="1" x14ac:dyDescent="0.25"/>
    <row r="486" s="64" customFormat="1" x14ac:dyDescent="0.25"/>
    <row r="487" s="64" customFormat="1" x14ac:dyDescent="0.25"/>
    <row r="488" s="64" customFormat="1" x14ac:dyDescent="0.25"/>
    <row r="489" s="64" customFormat="1" x14ac:dyDescent="0.25"/>
    <row r="490" s="64" customFormat="1" x14ac:dyDescent="0.25"/>
    <row r="491" s="64" customFormat="1" x14ac:dyDescent="0.25"/>
    <row r="492" s="64" customFormat="1" x14ac:dyDescent="0.25"/>
    <row r="493" s="64" customFormat="1" x14ac:dyDescent="0.25"/>
    <row r="494" s="64" customFormat="1" x14ac:dyDescent="0.25"/>
    <row r="495" s="64" customFormat="1" x14ac:dyDescent="0.25"/>
    <row r="496" s="64" customFormat="1" x14ac:dyDescent="0.25"/>
    <row r="497" s="64" customFormat="1" x14ac:dyDescent="0.25"/>
    <row r="498" s="64" customFormat="1" x14ac:dyDescent="0.25"/>
    <row r="499" s="64" customFormat="1" x14ac:dyDescent="0.25"/>
    <row r="500" s="64" customFormat="1" x14ac:dyDescent="0.25"/>
    <row r="501" s="64" customFormat="1" x14ac:dyDescent="0.25"/>
    <row r="502" s="64" customFormat="1" x14ac:dyDescent="0.25"/>
    <row r="503" s="64" customFormat="1" x14ac:dyDescent="0.25"/>
    <row r="504" s="64" customFormat="1" x14ac:dyDescent="0.25"/>
    <row r="505" s="64" customFormat="1" x14ac:dyDescent="0.25"/>
    <row r="506" s="64" customFormat="1" x14ac:dyDescent="0.25"/>
    <row r="507" s="64" customFormat="1" x14ac:dyDescent="0.25"/>
    <row r="508" s="64" customFormat="1" x14ac:dyDescent="0.25"/>
    <row r="509" s="64" customFormat="1" x14ac:dyDescent="0.25"/>
    <row r="510" s="64" customFormat="1" x14ac:dyDescent="0.25"/>
    <row r="511" s="64" customFormat="1" x14ac:dyDescent="0.25"/>
    <row r="512" s="64" customFormat="1" x14ac:dyDescent="0.25"/>
    <row r="513" s="64" customFormat="1" x14ac:dyDescent="0.25"/>
    <row r="514" s="64" customFormat="1" x14ac:dyDescent="0.25"/>
    <row r="515" s="64" customFormat="1" x14ac:dyDescent="0.25"/>
    <row r="516" s="64" customFormat="1" x14ac:dyDescent="0.25"/>
    <row r="517" s="64" customFormat="1" x14ac:dyDescent="0.25"/>
    <row r="518" s="64" customFormat="1" x14ac:dyDescent="0.25"/>
    <row r="519" s="64" customFormat="1" x14ac:dyDescent="0.25"/>
    <row r="520" s="64" customFormat="1" x14ac:dyDescent="0.25"/>
    <row r="521" s="64" customFormat="1" x14ac:dyDescent="0.25"/>
    <row r="522" s="64" customFormat="1" x14ac:dyDescent="0.25"/>
    <row r="523" s="64" customFormat="1" x14ac:dyDescent="0.25"/>
    <row r="524" s="64" customFormat="1" x14ac:dyDescent="0.25"/>
    <row r="525" s="64" customFormat="1" x14ac:dyDescent="0.25"/>
    <row r="526" s="64" customFormat="1" x14ac:dyDescent="0.25"/>
    <row r="527" s="64" customFormat="1" x14ac:dyDescent="0.25"/>
    <row r="528" s="64" customFormat="1" x14ac:dyDescent="0.25"/>
    <row r="529" s="64" customFormat="1" x14ac:dyDescent="0.25"/>
    <row r="530" s="64" customFormat="1" x14ac:dyDescent="0.25"/>
    <row r="531" s="64" customFormat="1" x14ac:dyDescent="0.25"/>
    <row r="532" s="64" customFormat="1" x14ac:dyDescent="0.25"/>
    <row r="533" s="64" customFormat="1" x14ac:dyDescent="0.25"/>
    <row r="534" s="64" customFormat="1" x14ac:dyDescent="0.25"/>
    <row r="535" s="64" customFormat="1" x14ac:dyDescent="0.25"/>
    <row r="536" s="64" customFormat="1" x14ac:dyDescent="0.25"/>
    <row r="537" s="64" customFormat="1" x14ac:dyDescent="0.25"/>
    <row r="538" s="64" customFormat="1" x14ac:dyDescent="0.25"/>
    <row r="539" s="64" customFormat="1" x14ac:dyDescent="0.25"/>
    <row r="540" s="64" customFormat="1" x14ac:dyDescent="0.25"/>
    <row r="541" s="64" customFormat="1" x14ac:dyDescent="0.25"/>
    <row r="542" s="64" customFormat="1" x14ac:dyDescent="0.25"/>
    <row r="543" s="64" customFormat="1" x14ac:dyDescent="0.25"/>
    <row r="544" s="64" customFormat="1" x14ac:dyDescent="0.25"/>
    <row r="545" s="64" customFormat="1" x14ac:dyDescent="0.25"/>
    <row r="546" s="64" customFormat="1" x14ac:dyDescent="0.25"/>
    <row r="547" s="64" customFormat="1" x14ac:dyDescent="0.25"/>
    <row r="548" s="64" customFormat="1" x14ac:dyDescent="0.25"/>
    <row r="549" s="64" customFormat="1" x14ac:dyDescent="0.25"/>
    <row r="550" s="64" customFormat="1" x14ac:dyDescent="0.25"/>
    <row r="551" s="64" customFormat="1" x14ac:dyDescent="0.25"/>
    <row r="552" s="64" customFormat="1" x14ac:dyDescent="0.25"/>
    <row r="553" s="64" customFormat="1" x14ac:dyDescent="0.25"/>
    <row r="554" s="64" customFormat="1" x14ac:dyDescent="0.25"/>
    <row r="555" s="64" customFormat="1" x14ac:dyDescent="0.25"/>
    <row r="556" s="64" customFormat="1" x14ac:dyDescent="0.25"/>
    <row r="557" s="64" customFormat="1" x14ac:dyDescent="0.25"/>
    <row r="558" s="64" customFormat="1" x14ac:dyDescent="0.25"/>
    <row r="559" s="64" customFormat="1" x14ac:dyDescent="0.25"/>
    <row r="560" s="64" customFormat="1" x14ac:dyDescent="0.25"/>
    <row r="561" s="64" customFormat="1" x14ac:dyDescent="0.25"/>
    <row r="562" s="64" customFormat="1" x14ac:dyDescent="0.25"/>
    <row r="563" s="64" customFormat="1" x14ac:dyDescent="0.25"/>
    <row r="564" s="64" customFormat="1" x14ac:dyDescent="0.25"/>
    <row r="565" s="64" customFormat="1" x14ac:dyDescent="0.25"/>
    <row r="566" s="64" customFormat="1" x14ac:dyDescent="0.25"/>
    <row r="567" s="64" customFormat="1" x14ac:dyDescent="0.25"/>
    <row r="568" s="64" customFormat="1" x14ac:dyDescent="0.25"/>
    <row r="569" s="64" customFormat="1" x14ac:dyDescent="0.25"/>
    <row r="570" s="64" customFormat="1" x14ac:dyDescent="0.25"/>
    <row r="571" s="64" customFormat="1" x14ac:dyDescent="0.25"/>
    <row r="572" s="64" customFormat="1" x14ac:dyDescent="0.25"/>
    <row r="573" s="64" customFormat="1" x14ac:dyDescent="0.25"/>
    <row r="574" s="64" customFormat="1" x14ac:dyDescent="0.25"/>
    <row r="575" s="64" customFormat="1" x14ac:dyDescent="0.25"/>
    <row r="576" s="64" customFormat="1" x14ac:dyDescent="0.25"/>
    <row r="577" s="64" customFormat="1" x14ac:dyDescent="0.25"/>
    <row r="578" s="64" customFormat="1" x14ac:dyDescent="0.25"/>
    <row r="579" s="64" customFormat="1" x14ac:dyDescent="0.25"/>
    <row r="580" s="64" customFormat="1" x14ac:dyDescent="0.25"/>
    <row r="581" s="64" customFormat="1" x14ac:dyDescent="0.25"/>
    <row r="582" s="64" customFormat="1" x14ac:dyDescent="0.25"/>
    <row r="583" s="64" customFormat="1" x14ac:dyDescent="0.25"/>
    <row r="584" s="64" customFormat="1" x14ac:dyDescent="0.25"/>
    <row r="585" s="64" customFormat="1" x14ac:dyDescent="0.25"/>
    <row r="586" s="64" customFormat="1" x14ac:dyDescent="0.25"/>
    <row r="587" s="64" customFormat="1" x14ac:dyDescent="0.25"/>
    <row r="588" s="64" customFormat="1" x14ac:dyDescent="0.25"/>
    <row r="589" s="64" customFormat="1" x14ac:dyDescent="0.25"/>
    <row r="590" s="64" customFormat="1" x14ac:dyDescent="0.25"/>
    <row r="591" s="64" customFormat="1" x14ac:dyDescent="0.25"/>
    <row r="592" s="64" customFormat="1" x14ac:dyDescent="0.25"/>
    <row r="593" s="64" customFormat="1" x14ac:dyDescent="0.25"/>
    <row r="594" s="64" customFormat="1" x14ac:dyDescent="0.25"/>
    <row r="595" s="64" customFormat="1" x14ac:dyDescent="0.25"/>
    <row r="596" s="64" customFormat="1" x14ac:dyDescent="0.25"/>
    <row r="597" s="64" customFormat="1" x14ac:dyDescent="0.25"/>
    <row r="598" s="64" customFormat="1" x14ac:dyDescent="0.25"/>
    <row r="599" s="64" customFormat="1" x14ac:dyDescent="0.25"/>
    <row r="600" s="64" customFormat="1" x14ac:dyDescent="0.25"/>
    <row r="601" s="64" customFormat="1" x14ac:dyDescent="0.25"/>
    <row r="602" s="64" customFormat="1" x14ac:dyDescent="0.25"/>
    <row r="603" s="64" customFormat="1" x14ac:dyDescent="0.25"/>
    <row r="604" s="64" customFormat="1" x14ac:dyDescent="0.25"/>
    <row r="605" s="64" customFormat="1" x14ac:dyDescent="0.25"/>
    <row r="606" s="64" customFormat="1" x14ac:dyDescent="0.25"/>
    <row r="607" s="64" customFormat="1" x14ac:dyDescent="0.25"/>
    <row r="608" s="64" customFormat="1" x14ac:dyDescent="0.25"/>
    <row r="609" s="64" customFormat="1" x14ac:dyDescent="0.25"/>
    <row r="610" s="64" customFormat="1" x14ac:dyDescent="0.25"/>
    <row r="611" s="64" customFormat="1" x14ac:dyDescent="0.25"/>
    <row r="612" s="64" customFormat="1" x14ac:dyDescent="0.25"/>
    <row r="613" s="64" customFormat="1" x14ac:dyDescent="0.25"/>
    <row r="614" s="64" customFormat="1" x14ac:dyDescent="0.25"/>
    <row r="615" s="64" customFormat="1" x14ac:dyDescent="0.25"/>
    <row r="616" s="64" customFormat="1" x14ac:dyDescent="0.25"/>
    <row r="617" s="64" customFormat="1" x14ac:dyDescent="0.25"/>
    <row r="618" s="64" customFormat="1" x14ac:dyDescent="0.25"/>
    <row r="619" s="64" customFormat="1" x14ac:dyDescent="0.25"/>
    <row r="620" s="64" customFormat="1" x14ac:dyDescent="0.25"/>
    <row r="621" s="64" customFormat="1" x14ac:dyDescent="0.25"/>
    <row r="622" s="64" customFormat="1" x14ac:dyDescent="0.25"/>
    <row r="623" s="64" customFormat="1" x14ac:dyDescent="0.25"/>
    <row r="624" s="64" customFormat="1" x14ac:dyDescent="0.25"/>
    <row r="625" s="64" customFormat="1" x14ac:dyDescent="0.25"/>
    <row r="626" s="64" customFormat="1" x14ac:dyDescent="0.25"/>
    <row r="627" s="64" customFormat="1" x14ac:dyDescent="0.25"/>
    <row r="628" s="64" customFormat="1" x14ac:dyDescent="0.25"/>
    <row r="629" s="64" customFormat="1" x14ac:dyDescent="0.25"/>
    <row r="630" s="64" customFormat="1" x14ac:dyDescent="0.25"/>
    <row r="631" s="64" customFormat="1" x14ac:dyDescent="0.25"/>
    <row r="632" s="64" customFormat="1" x14ac:dyDescent="0.25"/>
    <row r="633" s="64" customFormat="1" x14ac:dyDescent="0.25"/>
    <row r="634" s="64" customFormat="1" x14ac:dyDescent="0.25"/>
    <row r="635" s="64" customFormat="1" x14ac:dyDescent="0.25"/>
    <row r="636" s="64" customFormat="1" x14ac:dyDescent="0.25"/>
    <row r="637" s="64" customFormat="1" x14ac:dyDescent="0.25"/>
    <row r="638" s="64" customFormat="1" x14ac:dyDescent="0.25"/>
    <row r="639" s="64" customFormat="1" x14ac:dyDescent="0.25"/>
    <row r="640" s="64" customFormat="1" x14ac:dyDescent="0.25"/>
    <row r="641" s="64" customFormat="1" x14ac:dyDescent="0.25"/>
    <row r="642" s="64" customFormat="1" x14ac:dyDescent="0.25"/>
    <row r="643" s="64" customFormat="1" x14ac:dyDescent="0.25"/>
    <row r="644" s="64" customFormat="1" x14ac:dyDescent="0.25"/>
    <row r="645" s="64" customFormat="1" x14ac:dyDescent="0.25"/>
    <row r="646" s="64" customFormat="1" x14ac:dyDescent="0.25"/>
    <row r="647" s="64" customFormat="1" x14ac:dyDescent="0.25"/>
    <row r="648" s="64" customFormat="1" x14ac:dyDescent="0.25"/>
    <row r="649" s="64" customFormat="1" x14ac:dyDescent="0.25"/>
    <row r="650" s="64" customFormat="1" x14ac:dyDescent="0.25"/>
    <row r="651" s="64" customFormat="1" x14ac:dyDescent="0.25"/>
    <row r="652" s="64" customFormat="1" x14ac:dyDescent="0.25"/>
    <row r="653" s="64" customFormat="1" x14ac:dyDescent="0.25"/>
    <row r="654" s="64" customFormat="1" x14ac:dyDescent="0.25"/>
    <row r="655" s="64" customFormat="1" x14ac:dyDescent="0.25"/>
    <row r="656" s="64" customFormat="1" x14ac:dyDescent="0.25"/>
    <row r="657" s="64" customFormat="1" x14ac:dyDescent="0.25"/>
    <row r="658" s="64" customFormat="1" x14ac:dyDescent="0.25"/>
    <row r="659" s="64" customFormat="1" x14ac:dyDescent="0.25"/>
    <row r="660" s="64" customFormat="1" x14ac:dyDescent="0.25"/>
    <row r="661" s="64" customFormat="1" x14ac:dyDescent="0.25"/>
    <row r="662" s="64" customFormat="1" x14ac:dyDescent="0.25"/>
    <row r="663" s="64" customFormat="1" x14ac:dyDescent="0.25"/>
    <row r="664" s="64" customFormat="1" x14ac:dyDescent="0.25"/>
    <row r="665" s="64" customFormat="1" x14ac:dyDescent="0.25"/>
    <row r="666" s="64" customFormat="1" x14ac:dyDescent="0.25"/>
    <row r="667" s="64" customFormat="1" x14ac:dyDescent="0.25"/>
    <row r="668" s="64" customFormat="1" x14ac:dyDescent="0.25"/>
    <row r="669" s="64" customFormat="1" x14ac:dyDescent="0.25"/>
    <row r="670" s="64" customFormat="1" x14ac:dyDescent="0.25"/>
    <row r="671" s="64" customFormat="1" x14ac:dyDescent="0.25"/>
    <row r="672" s="64" customFormat="1" x14ac:dyDescent="0.25"/>
    <row r="673" s="64" customFormat="1" x14ac:dyDescent="0.25"/>
    <row r="674" s="64" customFormat="1" x14ac:dyDescent="0.25"/>
    <row r="675" s="64" customFormat="1" x14ac:dyDescent="0.25"/>
    <row r="676" s="64" customFormat="1" x14ac:dyDescent="0.25"/>
    <row r="677" s="64" customFormat="1" x14ac:dyDescent="0.25"/>
    <row r="678" s="64" customFormat="1" x14ac:dyDescent="0.25"/>
    <row r="679" s="64" customFormat="1" x14ac:dyDescent="0.25"/>
    <row r="680" s="64" customFormat="1" x14ac:dyDescent="0.25"/>
    <row r="681" s="64" customFormat="1" x14ac:dyDescent="0.25"/>
    <row r="682" s="64" customFormat="1" x14ac:dyDescent="0.25"/>
    <row r="683" s="64" customFormat="1" x14ac:dyDescent="0.25"/>
    <row r="684" s="64" customFormat="1" x14ac:dyDescent="0.25"/>
    <row r="685" s="64" customFormat="1" x14ac:dyDescent="0.25"/>
    <row r="686" s="64" customFormat="1" x14ac:dyDescent="0.25"/>
    <row r="687" s="64" customFormat="1" x14ac:dyDescent="0.25"/>
    <row r="688" s="64" customFormat="1" x14ac:dyDescent="0.25"/>
    <row r="689" s="64" customFormat="1" x14ac:dyDescent="0.25"/>
    <row r="690" s="64" customFormat="1" x14ac:dyDescent="0.25"/>
    <row r="691" s="64" customFormat="1" x14ac:dyDescent="0.25"/>
    <row r="692" s="64" customFormat="1" x14ac:dyDescent="0.25"/>
    <row r="693" s="64" customFormat="1" x14ac:dyDescent="0.25"/>
    <row r="694" s="64" customFormat="1" x14ac:dyDescent="0.25"/>
    <row r="695" s="64" customFormat="1" x14ac:dyDescent="0.25"/>
    <row r="696" s="64" customFormat="1" x14ac:dyDescent="0.25"/>
    <row r="697" s="64" customFormat="1" x14ac:dyDescent="0.25"/>
    <row r="698" s="64" customFormat="1" x14ac:dyDescent="0.25"/>
    <row r="699" s="64" customFormat="1" x14ac:dyDescent="0.25"/>
    <row r="700" s="64" customFormat="1" x14ac:dyDescent="0.25"/>
    <row r="701" s="64" customFormat="1" x14ac:dyDescent="0.25"/>
    <row r="702" s="64" customFormat="1" x14ac:dyDescent="0.25"/>
    <row r="703" s="64" customFormat="1" x14ac:dyDescent="0.25"/>
    <row r="704" s="64" customFormat="1" x14ac:dyDescent="0.25"/>
    <row r="705" s="64" customFormat="1" x14ac:dyDescent="0.25"/>
    <row r="706" s="64" customFormat="1" x14ac:dyDescent="0.25"/>
    <row r="707" s="64" customFormat="1" x14ac:dyDescent="0.25"/>
    <row r="708" s="64" customFormat="1" x14ac:dyDescent="0.25"/>
    <row r="709" s="64" customFormat="1" x14ac:dyDescent="0.25"/>
    <row r="710" s="64" customFormat="1" x14ac:dyDescent="0.25"/>
    <row r="711" s="64" customFormat="1" x14ac:dyDescent="0.25"/>
    <row r="712" s="64" customFormat="1" x14ac:dyDescent="0.25"/>
    <row r="713" s="64" customFormat="1" x14ac:dyDescent="0.25"/>
    <row r="714" s="64" customFormat="1" x14ac:dyDescent="0.25"/>
    <row r="715" s="64" customFormat="1" x14ac:dyDescent="0.25"/>
    <row r="716" s="64" customFormat="1" x14ac:dyDescent="0.25"/>
    <row r="717" s="64" customFormat="1" x14ac:dyDescent="0.25"/>
    <row r="718" s="64" customFormat="1" x14ac:dyDescent="0.25"/>
    <row r="719" s="64" customFormat="1" x14ac:dyDescent="0.25"/>
    <row r="720" s="64" customFormat="1" x14ac:dyDescent="0.25"/>
    <row r="721" s="64" customFormat="1" x14ac:dyDescent="0.25"/>
    <row r="722" s="64" customFormat="1" x14ac:dyDescent="0.25"/>
    <row r="723" s="64" customFormat="1" x14ac:dyDescent="0.25"/>
    <row r="724" s="64" customFormat="1" x14ac:dyDescent="0.25"/>
    <row r="725" s="64" customFormat="1" x14ac:dyDescent="0.25"/>
    <row r="726" s="64" customFormat="1" x14ac:dyDescent="0.25"/>
    <row r="727" s="64" customFormat="1" x14ac:dyDescent="0.25"/>
    <row r="728" s="64" customFormat="1" x14ac:dyDescent="0.25"/>
    <row r="729" s="64" customFormat="1" x14ac:dyDescent="0.25"/>
    <row r="730" s="64" customFormat="1" x14ac:dyDescent="0.25"/>
    <row r="731" s="64" customFormat="1" x14ac:dyDescent="0.25"/>
    <row r="732" s="64" customFormat="1" x14ac:dyDescent="0.25"/>
    <row r="733" s="64" customFormat="1" x14ac:dyDescent="0.25"/>
    <row r="734" s="64" customFormat="1" x14ac:dyDescent="0.25"/>
    <row r="735" s="64" customFormat="1" x14ac:dyDescent="0.25"/>
    <row r="736" s="64" customFormat="1" x14ac:dyDescent="0.25"/>
    <row r="737" s="64" customFormat="1" x14ac:dyDescent="0.25"/>
    <row r="738" s="64" customFormat="1" x14ac:dyDescent="0.25"/>
    <row r="739" s="64" customFormat="1" x14ac:dyDescent="0.25"/>
    <row r="740" s="64" customFormat="1" x14ac:dyDescent="0.25"/>
    <row r="741" s="64" customFormat="1" x14ac:dyDescent="0.25"/>
    <row r="742" s="64" customFormat="1" x14ac:dyDescent="0.25"/>
    <row r="743" s="64" customFormat="1" x14ac:dyDescent="0.25"/>
    <row r="744" s="64" customFormat="1" x14ac:dyDescent="0.25"/>
    <row r="745" s="64" customFormat="1" x14ac:dyDescent="0.25"/>
    <row r="746" s="64" customFormat="1" x14ac:dyDescent="0.25"/>
    <row r="747" s="64" customFormat="1" x14ac:dyDescent="0.25"/>
    <row r="748" s="64" customFormat="1" x14ac:dyDescent="0.25"/>
    <row r="749" s="64" customFormat="1" x14ac:dyDescent="0.25"/>
    <row r="750" s="64" customFormat="1" x14ac:dyDescent="0.25"/>
    <row r="751" s="64" customFormat="1" x14ac:dyDescent="0.25"/>
    <row r="752" s="64" customFormat="1" x14ac:dyDescent="0.25"/>
    <row r="753" s="64" customFormat="1" x14ac:dyDescent="0.25"/>
    <row r="754" s="64" customFormat="1" x14ac:dyDescent="0.25"/>
    <row r="755" s="64" customFormat="1" x14ac:dyDescent="0.25"/>
    <row r="756" s="64" customFormat="1" x14ac:dyDescent="0.25"/>
    <row r="757" s="64" customFormat="1" x14ac:dyDescent="0.25"/>
    <row r="758" s="64" customFormat="1" x14ac:dyDescent="0.25"/>
    <row r="759" s="64" customFormat="1" x14ac:dyDescent="0.25"/>
    <row r="760" s="64" customFormat="1" x14ac:dyDescent="0.25"/>
    <row r="761" s="64" customFormat="1" x14ac:dyDescent="0.25"/>
    <row r="762" s="64" customFormat="1" x14ac:dyDescent="0.25"/>
    <row r="763" s="64" customFormat="1" x14ac:dyDescent="0.25"/>
    <row r="764" s="64" customFormat="1" x14ac:dyDescent="0.25"/>
    <row r="765" s="64" customFormat="1" x14ac:dyDescent="0.25"/>
    <row r="766" s="64" customFormat="1" x14ac:dyDescent="0.25"/>
    <row r="767" s="64" customFormat="1" x14ac:dyDescent="0.25"/>
    <row r="768" s="64" customFormat="1" x14ac:dyDescent="0.25"/>
    <row r="769" s="64" customFormat="1" x14ac:dyDescent="0.25"/>
    <row r="770" s="64" customFormat="1" x14ac:dyDescent="0.25"/>
    <row r="771" s="64" customFormat="1" x14ac:dyDescent="0.25"/>
    <row r="772" s="64" customFormat="1" x14ac:dyDescent="0.25"/>
    <row r="773" s="64" customFormat="1" x14ac:dyDescent="0.25"/>
    <row r="774" s="64" customFormat="1" x14ac:dyDescent="0.25"/>
    <row r="775" s="64" customFormat="1" x14ac:dyDescent="0.25"/>
    <row r="776" s="64" customFormat="1" x14ac:dyDescent="0.25"/>
    <row r="777" s="64" customFormat="1" x14ac:dyDescent="0.25"/>
    <row r="778" s="64" customFormat="1" x14ac:dyDescent="0.25"/>
    <row r="779" s="64" customFormat="1" x14ac:dyDescent="0.25"/>
    <row r="780" s="64" customFormat="1" x14ac:dyDescent="0.25"/>
    <row r="781" s="64" customFormat="1" x14ac:dyDescent="0.25"/>
    <row r="782" s="64" customFormat="1" x14ac:dyDescent="0.25"/>
    <row r="783" s="64" customFormat="1" x14ac:dyDescent="0.25"/>
    <row r="784" s="64" customFormat="1" x14ac:dyDescent="0.25"/>
    <row r="785" s="64" customFormat="1" x14ac:dyDescent="0.25"/>
    <row r="786" s="64" customFormat="1" x14ac:dyDescent="0.25"/>
    <row r="787" s="64" customFormat="1" x14ac:dyDescent="0.25"/>
    <row r="788" s="64" customFormat="1" x14ac:dyDescent="0.25"/>
    <row r="789" s="64" customFormat="1" x14ac:dyDescent="0.25"/>
    <row r="790" s="64" customFormat="1" x14ac:dyDescent="0.25"/>
    <row r="791" s="64" customFormat="1" x14ac:dyDescent="0.25"/>
    <row r="792" s="64" customFormat="1" x14ac:dyDescent="0.25"/>
    <row r="793" s="64" customFormat="1" x14ac:dyDescent="0.25"/>
    <row r="794" s="64" customFormat="1" x14ac:dyDescent="0.25"/>
    <row r="795" s="64" customFormat="1" x14ac:dyDescent="0.25"/>
    <row r="796" s="64" customFormat="1" x14ac:dyDescent="0.25"/>
    <row r="797" s="64" customFormat="1" x14ac:dyDescent="0.25"/>
    <row r="798" s="64" customFormat="1" x14ac:dyDescent="0.25"/>
    <row r="799" s="64" customFormat="1" x14ac:dyDescent="0.25"/>
    <row r="800" s="64" customFormat="1" x14ac:dyDescent="0.25"/>
    <row r="801" s="64" customFormat="1" x14ac:dyDescent="0.25"/>
    <row r="802" s="64" customFormat="1" x14ac:dyDescent="0.25"/>
    <row r="803" s="64" customFormat="1" x14ac:dyDescent="0.25"/>
    <row r="804" s="64" customFormat="1" x14ac:dyDescent="0.25"/>
    <row r="805" s="64" customFormat="1" x14ac:dyDescent="0.25"/>
    <row r="806" s="64" customFormat="1" x14ac:dyDescent="0.25"/>
    <row r="807" s="64" customFormat="1" x14ac:dyDescent="0.25"/>
    <row r="808" s="64" customFormat="1" x14ac:dyDescent="0.25"/>
    <row r="809" s="64" customFormat="1" x14ac:dyDescent="0.25"/>
    <row r="810" s="64" customFormat="1" x14ac:dyDescent="0.25"/>
    <row r="811" s="64" customFormat="1" x14ac:dyDescent="0.25"/>
    <row r="812" s="64" customFormat="1" x14ac:dyDescent="0.25"/>
    <row r="813" s="64" customFormat="1" x14ac:dyDescent="0.25"/>
    <row r="814" s="64" customFormat="1" x14ac:dyDescent="0.25"/>
    <row r="815" s="64" customFormat="1" x14ac:dyDescent="0.25"/>
    <row r="816" s="64" customFormat="1" x14ac:dyDescent="0.25"/>
    <row r="817" s="64" customFormat="1" x14ac:dyDescent="0.25"/>
    <row r="818" s="64" customFormat="1" x14ac:dyDescent="0.25"/>
    <row r="819" s="64" customFormat="1" x14ac:dyDescent="0.25"/>
    <row r="820" s="64" customFormat="1" x14ac:dyDescent="0.25"/>
    <row r="821" s="64" customFormat="1" x14ac:dyDescent="0.25"/>
    <row r="822" s="64" customFormat="1" x14ac:dyDescent="0.25"/>
    <row r="823" s="64" customFormat="1" x14ac:dyDescent="0.25"/>
    <row r="824" s="64" customFormat="1" x14ac:dyDescent="0.25"/>
    <row r="825" s="64" customFormat="1" x14ac:dyDescent="0.25"/>
    <row r="826" s="64" customFormat="1" x14ac:dyDescent="0.25"/>
    <row r="827" s="64" customFormat="1" x14ac:dyDescent="0.25"/>
    <row r="828" s="64" customFormat="1" x14ac:dyDescent="0.25"/>
    <row r="829" s="64" customFormat="1" x14ac:dyDescent="0.25"/>
    <row r="830" s="64" customFormat="1" x14ac:dyDescent="0.25"/>
    <row r="831" s="64" customFormat="1" x14ac:dyDescent="0.25"/>
    <row r="832" s="64" customFormat="1" x14ac:dyDescent="0.25"/>
    <row r="833" s="64" customFormat="1" x14ac:dyDescent="0.25"/>
    <row r="834" s="64" customFormat="1" x14ac:dyDescent="0.25"/>
    <row r="835" s="64" customFormat="1" x14ac:dyDescent="0.25"/>
    <row r="836" s="64" customFormat="1" x14ac:dyDescent="0.25"/>
    <row r="837" s="64" customFormat="1" x14ac:dyDescent="0.25"/>
    <row r="838" s="64" customFormat="1" x14ac:dyDescent="0.25"/>
    <row r="839" s="64" customFormat="1" x14ac:dyDescent="0.25"/>
    <row r="840" s="64" customFormat="1" x14ac:dyDescent="0.25"/>
    <row r="841" s="64" customFormat="1" x14ac:dyDescent="0.25"/>
    <row r="842" s="64" customFormat="1" x14ac:dyDescent="0.25"/>
    <row r="843" s="64" customFormat="1" x14ac:dyDescent="0.25"/>
    <row r="844" s="64" customFormat="1" x14ac:dyDescent="0.25"/>
    <row r="845" s="64" customFormat="1" x14ac:dyDescent="0.25"/>
    <row r="846" s="64" customFormat="1" x14ac:dyDescent="0.25"/>
    <row r="847" s="64" customFormat="1" x14ac:dyDescent="0.25"/>
    <row r="848" s="64" customFormat="1" x14ac:dyDescent="0.25"/>
    <row r="849" s="64" customFormat="1" x14ac:dyDescent="0.25"/>
    <row r="850" s="64" customFormat="1" x14ac:dyDescent="0.25"/>
    <row r="851" s="64" customFormat="1" x14ac:dyDescent="0.25"/>
    <row r="852" s="64" customFormat="1" x14ac:dyDescent="0.25"/>
    <row r="853" s="64" customFormat="1" x14ac:dyDescent="0.25"/>
    <row r="854" s="64" customFormat="1" x14ac:dyDescent="0.25"/>
    <row r="855" s="64" customFormat="1" x14ac:dyDescent="0.25"/>
    <row r="856" s="64" customFormat="1" x14ac:dyDescent="0.25"/>
    <row r="857" s="64" customFormat="1" x14ac:dyDescent="0.25"/>
    <row r="858" s="64" customFormat="1" x14ac:dyDescent="0.25"/>
    <row r="859" s="64" customFormat="1" x14ac:dyDescent="0.25"/>
    <row r="860" s="64" customFormat="1" x14ac:dyDescent="0.25"/>
    <row r="861" s="64" customFormat="1" x14ac:dyDescent="0.25"/>
    <row r="862" s="64" customFormat="1" x14ac:dyDescent="0.25"/>
    <row r="863" s="64" customFormat="1" x14ac:dyDescent="0.25"/>
    <row r="864" s="64" customFormat="1" x14ac:dyDescent="0.25"/>
    <row r="865" s="64" customFormat="1" x14ac:dyDescent="0.25"/>
    <row r="866" s="64" customFormat="1" x14ac:dyDescent="0.25"/>
    <row r="867" s="64" customFormat="1" x14ac:dyDescent="0.25"/>
    <row r="868" s="64" customFormat="1" x14ac:dyDescent="0.25"/>
    <row r="869" s="64" customFormat="1" x14ac:dyDescent="0.25"/>
    <row r="870" s="64" customFormat="1" x14ac:dyDescent="0.25"/>
    <row r="871" s="64" customFormat="1" x14ac:dyDescent="0.25"/>
    <row r="872" s="64" customFormat="1" x14ac:dyDescent="0.25"/>
    <row r="873" s="64" customFormat="1" x14ac:dyDescent="0.25"/>
    <row r="874" s="64" customFormat="1" x14ac:dyDescent="0.25"/>
    <row r="875" s="64" customFormat="1" x14ac:dyDescent="0.25"/>
    <row r="876" s="64" customFormat="1" x14ac:dyDescent="0.25"/>
    <row r="877" s="64" customFormat="1" x14ac:dyDescent="0.25"/>
    <row r="878" s="64" customFormat="1" x14ac:dyDescent="0.25"/>
    <row r="879" s="64" customFormat="1" x14ac:dyDescent="0.25"/>
    <row r="880" s="64" customFormat="1" x14ac:dyDescent="0.25"/>
    <row r="881" s="64" customFormat="1" x14ac:dyDescent="0.25"/>
    <row r="882" s="64" customFormat="1" x14ac:dyDescent="0.25"/>
    <row r="883" s="64" customFormat="1" x14ac:dyDescent="0.25"/>
    <row r="884" s="64" customFormat="1" x14ac:dyDescent="0.25"/>
    <row r="885" s="64" customFormat="1" x14ac:dyDescent="0.25"/>
    <row r="886" s="64" customFormat="1" x14ac:dyDescent="0.25"/>
    <row r="887" s="64" customFormat="1" x14ac:dyDescent="0.25"/>
    <row r="888" s="64" customFormat="1" x14ac:dyDescent="0.25"/>
    <row r="889" s="64" customFormat="1" x14ac:dyDescent="0.25"/>
    <row r="890" s="64" customFormat="1" x14ac:dyDescent="0.25"/>
    <row r="891" s="64" customFormat="1" x14ac:dyDescent="0.25"/>
    <row r="892" s="64" customFormat="1" x14ac:dyDescent="0.25"/>
    <row r="893" s="64" customFormat="1" x14ac:dyDescent="0.25"/>
    <row r="894" s="64" customFormat="1" x14ac:dyDescent="0.25"/>
    <row r="895" s="64" customFormat="1" x14ac:dyDescent="0.25"/>
    <row r="896" s="64" customFormat="1" x14ac:dyDescent="0.25"/>
    <row r="897" s="64" customFormat="1" x14ac:dyDescent="0.25"/>
    <row r="898" s="64" customFormat="1" x14ac:dyDescent="0.25"/>
    <row r="899" s="64" customFormat="1" x14ac:dyDescent="0.25"/>
    <row r="900" s="64" customFormat="1" x14ac:dyDescent="0.25"/>
    <row r="901" s="64" customFormat="1" x14ac:dyDescent="0.25"/>
    <row r="902" s="64" customFormat="1" x14ac:dyDescent="0.25"/>
    <row r="903" s="64" customFormat="1" x14ac:dyDescent="0.25"/>
    <row r="904" s="64" customFormat="1" x14ac:dyDescent="0.25"/>
    <row r="905" s="64" customFormat="1" x14ac:dyDescent="0.25"/>
    <row r="906" s="64" customFormat="1" x14ac:dyDescent="0.25"/>
    <row r="907" s="64" customFormat="1" x14ac:dyDescent="0.25"/>
    <row r="908" s="64" customFormat="1" x14ac:dyDescent="0.25"/>
    <row r="909" s="64" customFormat="1" x14ac:dyDescent="0.25"/>
    <row r="910" s="64" customFormat="1" x14ac:dyDescent="0.25"/>
    <row r="911" s="64" customFormat="1" x14ac:dyDescent="0.25"/>
    <row r="912" s="64" customFormat="1" x14ac:dyDescent="0.25"/>
    <row r="913" s="64" customFormat="1" x14ac:dyDescent="0.25"/>
    <row r="914" s="64" customFormat="1" x14ac:dyDescent="0.25"/>
    <row r="915" s="64" customFormat="1" x14ac:dyDescent="0.25"/>
    <row r="916" s="64" customFormat="1" x14ac:dyDescent="0.25"/>
    <row r="917" s="64" customFormat="1" x14ac:dyDescent="0.25"/>
    <row r="918" s="64" customFormat="1" x14ac:dyDescent="0.25"/>
    <row r="919" s="64" customFormat="1" x14ac:dyDescent="0.25"/>
    <row r="920" s="64" customFormat="1" x14ac:dyDescent="0.25"/>
    <row r="921" s="64" customFormat="1" x14ac:dyDescent="0.25"/>
    <row r="922" s="64" customFormat="1" x14ac:dyDescent="0.25"/>
    <row r="923" s="64" customFormat="1" x14ac:dyDescent="0.25"/>
    <row r="924" s="64" customFormat="1" x14ac:dyDescent="0.25"/>
    <row r="925" s="64" customFormat="1" x14ac:dyDescent="0.25"/>
    <row r="926" s="64" customFormat="1" x14ac:dyDescent="0.25"/>
    <row r="927" s="64" customFormat="1" x14ac:dyDescent="0.25"/>
    <row r="928" s="64" customFormat="1" x14ac:dyDescent="0.25"/>
    <row r="929" s="64" customFormat="1" x14ac:dyDescent="0.25"/>
    <row r="930" s="64" customFormat="1" x14ac:dyDescent="0.25"/>
    <row r="931" s="64" customFormat="1" x14ac:dyDescent="0.25"/>
    <row r="932" s="64" customFormat="1" x14ac:dyDescent="0.25"/>
    <row r="933" s="64" customFormat="1" x14ac:dyDescent="0.25"/>
    <row r="934" s="64" customFormat="1" x14ac:dyDescent="0.25"/>
    <row r="935" s="64" customFormat="1" x14ac:dyDescent="0.25"/>
    <row r="936" s="64" customFormat="1" x14ac:dyDescent="0.25"/>
    <row r="937" s="64" customFormat="1" x14ac:dyDescent="0.25"/>
    <row r="938" s="64" customFormat="1" x14ac:dyDescent="0.25"/>
    <row r="939" s="64" customFormat="1" x14ac:dyDescent="0.25"/>
    <row r="940" s="64" customFormat="1" x14ac:dyDescent="0.25"/>
    <row r="941" s="64" customFormat="1" x14ac:dyDescent="0.25"/>
    <row r="942" s="64" customFormat="1" x14ac:dyDescent="0.25"/>
    <row r="943" s="64" customFormat="1" x14ac:dyDescent="0.25"/>
    <row r="944" s="64" customFormat="1" x14ac:dyDescent="0.25"/>
    <row r="945" s="64" customFormat="1" x14ac:dyDescent="0.25"/>
    <row r="946" s="64" customFormat="1" x14ac:dyDescent="0.25"/>
    <row r="947" s="64" customFormat="1" x14ac:dyDescent="0.25"/>
    <row r="948" s="64" customFormat="1" x14ac:dyDescent="0.25"/>
    <row r="949" s="64" customFormat="1" x14ac:dyDescent="0.25"/>
    <row r="950" s="64" customFormat="1" x14ac:dyDescent="0.25"/>
    <row r="951" s="64" customFormat="1" x14ac:dyDescent="0.25"/>
    <row r="952" s="64" customFormat="1" x14ac:dyDescent="0.25"/>
    <row r="953" s="64" customFormat="1" x14ac:dyDescent="0.25"/>
    <row r="954" s="64" customFormat="1" x14ac:dyDescent="0.25"/>
    <row r="955" s="64" customFormat="1" x14ac:dyDescent="0.25"/>
    <row r="956" s="64" customFormat="1" x14ac:dyDescent="0.25"/>
    <row r="957" s="64" customFormat="1" x14ac:dyDescent="0.25"/>
    <row r="958" s="64" customFormat="1" x14ac:dyDescent="0.25"/>
    <row r="959" s="64" customFormat="1" x14ac:dyDescent="0.25"/>
    <row r="960" s="64" customFormat="1" x14ac:dyDescent="0.25"/>
    <row r="961" s="64" customFormat="1" x14ac:dyDescent="0.25"/>
    <row r="962" s="64" customFormat="1" x14ac:dyDescent="0.25"/>
    <row r="963" s="64" customFormat="1" x14ac:dyDescent="0.25"/>
    <row r="964" s="64" customFormat="1" x14ac:dyDescent="0.25"/>
    <row r="965" s="64" customFormat="1" x14ac:dyDescent="0.25"/>
    <row r="966" s="64" customFormat="1" x14ac:dyDescent="0.25"/>
    <row r="967" s="64" customFormat="1" x14ac:dyDescent="0.25"/>
    <row r="968" s="64" customFormat="1" x14ac:dyDescent="0.25"/>
    <row r="969" s="64" customFormat="1" x14ac:dyDescent="0.25"/>
    <row r="970" s="64" customFormat="1" x14ac:dyDescent="0.25"/>
    <row r="971" s="64" customFormat="1" x14ac:dyDescent="0.25"/>
    <row r="972" s="64" customFormat="1" x14ac:dyDescent="0.25"/>
    <row r="973" s="64" customFormat="1" x14ac:dyDescent="0.25"/>
    <row r="974" s="64" customFormat="1" x14ac:dyDescent="0.25"/>
    <row r="975" s="64" customFormat="1" x14ac:dyDescent="0.25"/>
    <row r="976" s="64" customFormat="1" x14ac:dyDescent="0.25"/>
    <row r="977" s="64" customFormat="1" x14ac:dyDescent="0.25"/>
    <row r="978" s="64" customFormat="1" x14ac:dyDescent="0.25"/>
    <row r="979" s="64" customFormat="1" x14ac:dyDescent="0.25"/>
    <row r="980" s="64" customFormat="1" x14ac:dyDescent="0.25"/>
    <row r="981" s="64" customFormat="1" x14ac:dyDescent="0.25"/>
    <row r="982" s="64" customFormat="1" x14ac:dyDescent="0.25"/>
    <row r="983" s="64" customFormat="1" x14ac:dyDescent="0.25"/>
    <row r="984" s="64" customFormat="1" x14ac:dyDescent="0.25"/>
    <row r="985" s="64" customFormat="1" x14ac:dyDescent="0.25"/>
    <row r="986" s="64" customFormat="1" x14ac:dyDescent="0.25"/>
    <row r="987" s="64" customFormat="1" x14ac:dyDescent="0.25"/>
    <row r="988" s="64" customFormat="1" x14ac:dyDescent="0.25"/>
    <row r="989" s="64" customFormat="1" x14ac:dyDescent="0.25"/>
    <row r="990" s="64" customFormat="1" x14ac:dyDescent="0.25"/>
    <row r="991" s="64" customFormat="1" x14ac:dyDescent="0.25"/>
    <row r="992" s="64" customFormat="1" x14ac:dyDescent="0.25"/>
    <row r="993" s="64" customFormat="1" x14ac:dyDescent="0.25"/>
    <row r="994" s="64" customFormat="1" x14ac:dyDescent="0.25"/>
    <row r="995" s="64" customFormat="1" x14ac:dyDescent="0.25"/>
    <row r="996" s="64" customFormat="1" x14ac:dyDescent="0.25"/>
    <row r="997" s="64" customFormat="1" x14ac:dyDescent="0.25"/>
    <row r="998" s="64" customFormat="1" x14ac:dyDescent="0.25"/>
    <row r="999" s="64" customFormat="1" x14ac:dyDescent="0.25"/>
    <row r="1000" s="64" customFormat="1" x14ac:dyDescent="0.25"/>
    <row r="1001" s="64" customFormat="1" x14ac:dyDescent="0.25"/>
    <row r="1002" s="64" customFormat="1" x14ac:dyDescent="0.25"/>
    <row r="1003" s="64" customFormat="1" x14ac:dyDescent="0.25"/>
    <row r="1004" s="64" customFormat="1" x14ac:dyDescent="0.25"/>
    <row r="1005" s="64" customFormat="1" x14ac:dyDescent="0.25"/>
    <row r="1006" s="64" customFormat="1" x14ac:dyDescent="0.25"/>
    <row r="1007" s="64" customFormat="1" x14ac:dyDescent="0.25"/>
    <row r="1008" s="64" customFormat="1" x14ac:dyDescent="0.25"/>
    <row r="1009" s="64" customFormat="1" x14ac:dyDescent="0.25"/>
    <row r="1010" s="64" customFormat="1" x14ac:dyDescent="0.25"/>
    <row r="1011" s="64" customFormat="1" x14ac:dyDescent="0.25"/>
    <row r="1012" s="64" customFormat="1" x14ac:dyDescent="0.25"/>
    <row r="1013" s="64" customFormat="1" x14ac:dyDescent="0.25"/>
    <row r="1014" s="64" customFormat="1" x14ac:dyDescent="0.25"/>
    <row r="1015" s="64" customFormat="1" x14ac:dyDescent="0.25"/>
    <row r="1016" s="64" customFormat="1" x14ac:dyDescent="0.25"/>
    <row r="1017" s="64" customFormat="1" x14ac:dyDescent="0.25"/>
    <row r="1018" s="64" customFormat="1" x14ac:dyDescent="0.25"/>
    <row r="1019" s="64" customFormat="1" x14ac:dyDescent="0.25"/>
    <row r="1020" s="64" customFormat="1" x14ac:dyDescent="0.25"/>
    <row r="1021" s="64" customFormat="1" x14ac:dyDescent="0.25"/>
    <row r="1022" s="64" customFormat="1" x14ac:dyDescent="0.25"/>
    <row r="1023" s="64" customFormat="1" x14ac:dyDescent="0.25"/>
    <row r="1024" s="64" customFormat="1" x14ac:dyDescent="0.25"/>
    <row r="1025" s="64" customFormat="1" x14ac:dyDescent="0.25"/>
    <row r="1026" s="64" customFormat="1" x14ac:dyDescent="0.25"/>
    <row r="1027" s="64" customFormat="1" x14ac:dyDescent="0.25"/>
    <row r="1028" s="64" customFormat="1" x14ac:dyDescent="0.25"/>
    <row r="1029" s="64" customFormat="1" x14ac:dyDescent="0.25"/>
    <row r="1030" s="64" customFormat="1" x14ac:dyDescent="0.25"/>
    <row r="1031" s="64" customFormat="1" x14ac:dyDescent="0.25"/>
    <row r="1032" s="64" customFormat="1" x14ac:dyDescent="0.25"/>
    <row r="1033" s="64" customFormat="1" x14ac:dyDescent="0.25"/>
    <row r="1034" s="64" customFormat="1" x14ac:dyDescent="0.25"/>
    <row r="1035" s="64" customFormat="1" x14ac:dyDescent="0.25"/>
    <row r="1036" s="64" customFormat="1" x14ac:dyDescent="0.25"/>
    <row r="1037" s="64" customFormat="1" x14ac:dyDescent="0.25"/>
    <row r="1038" s="64" customFormat="1" x14ac:dyDescent="0.25"/>
    <row r="1039" s="64" customFormat="1" x14ac:dyDescent="0.25"/>
    <row r="1040" s="64" customFormat="1" x14ac:dyDescent="0.25"/>
    <row r="1041" s="64" customFormat="1" x14ac:dyDescent="0.25"/>
    <row r="1042" s="64" customFormat="1" x14ac:dyDescent="0.25"/>
    <row r="1043" s="64" customFormat="1" x14ac:dyDescent="0.25"/>
    <row r="1044" s="64" customFormat="1" x14ac:dyDescent="0.25"/>
    <row r="1045" s="64" customFormat="1" x14ac:dyDescent="0.25"/>
    <row r="1046" s="64" customFormat="1" x14ac:dyDescent="0.25"/>
    <row r="1047" s="64" customFormat="1" x14ac:dyDescent="0.25"/>
    <row r="1048" s="64" customFormat="1" x14ac:dyDescent="0.25"/>
    <row r="1049" s="64" customFormat="1" x14ac:dyDescent="0.25"/>
    <row r="1050" s="64" customFormat="1" x14ac:dyDescent="0.25"/>
    <row r="1051" s="64" customFormat="1" x14ac:dyDescent="0.25"/>
    <row r="1052" s="64" customFormat="1" x14ac:dyDescent="0.25"/>
    <row r="1053" s="64" customFormat="1" x14ac:dyDescent="0.25"/>
    <row r="1054" s="64" customFormat="1" x14ac:dyDescent="0.25"/>
    <row r="1055" s="64" customFormat="1" x14ac:dyDescent="0.25"/>
    <row r="1056" s="64" customFormat="1" x14ac:dyDescent="0.25"/>
    <row r="1057" s="64" customFormat="1" x14ac:dyDescent="0.25"/>
    <row r="1058" s="64" customFormat="1" x14ac:dyDescent="0.25"/>
    <row r="1059" s="64" customFormat="1" x14ac:dyDescent="0.25"/>
    <row r="1060" s="64" customFormat="1" x14ac:dyDescent="0.25"/>
    <row r="1061" s="64" customFormat="1" x14ac:dyDescent="0.25"/>
    <row r="1062" s="64" customFormat="1" x14ac:dyDescent="0.25"/>
    <row r="1063" s="64" customFormat="1" x14ac:dyDescent="0.25"/>
    <row r="1064" s="64" customFormat="1" x14ac:dyDescent="0.25"/>
    <row r="1065" s="64" customFormat="1" x14ac:dyDescent="0.25"/>
    <row r="1066" s="64" customFormat="1" x14ac:dyDescent="0.25"/>
    <row r="1067" s="64" customFormat="1" x14ac:dyDescent="0.25"/>
    <row r="1068" s="64" customFormat="1" x14ac:dyDescent="0.25"/>
    <row r="1069" s="64" customFormat="1" x14ac:dyDescent="0.25"/>
    <row r="1070" s="64" customFormat="1" x14ac:dyDescent="0.25"/>
    <row r="1071" s="64" customFormat="1" x14ac:dyDescent="0.25"/>
    <row r="1072" s="64" customFormat="1" x14ac:dyDescent="0.25"/>
    <row r="1073" s="64" customFormat="1" x14ac:dyDescent="0.25"/>
    <row r="1074" s="64" customFormat="1" x14ac:dyDescent="0.25"/>
    <row r="1075" s="64" customFormat="1" x14ac:dyDescent="0.25"/>
    <row r="1076" s="64" customFormat="1" x14ac:dyDescent="0.25"/>
    <row r="1077" s="64" customFormat="1" x14ac:dyDescent="0.25"/>
    <row r="1078" s="64" customFormat="1" x14ac:dyDescent="0.25"/>
    <row r="1079" s="64" customFormat="1" x14ac:dyDescent="0.25"/>
    <row r="1080" s="64" customFormat="1" x14ac:dyDescent="0.25"/>
    <row r="1081" s="64" customFormat="1" x14ac:dyDescent="0.25"/>
    <row r="1082" s="64" customFormat="1" x14ac:dyDescent="0.25"/>
    <row r="1083" s="64" customFormat="1" x14ac:dyDescent="0.25"/>
    <row r="1084" s="64" customFormat="1" x14ac:dyDescent="0.25"/>
    <row r="1085" s="64" customFormat="1" x14ac:dyDescent="0.25"/>
    <row r="1086" s="64" customFormat="1" x14ac:dyDescent="0.25"/>
    <row r="1087" s="64" customFormat="1" x14ac:dyDescent="0.25"/>
    <row r="1088" s="64" customFormat="1" x14ac:dyDescent="0.25"/>
    <row r="1089" s="64" customFormat="1" x14ac:dyDescent="0.25"/>
    <row r="1090" s="64" customFormat="1" x14ac:dyDescent="0.25"/>
    <row r="1091" s="64" customFormat="1" x14ac:dyDescent="0.25"/>
    <row r="1092" s="64" customFormat="1" x14ac:dyDescent="0.25"/>
    <row r="1093" s="64" customFormat="1" x14ac:dyDescent="0.25"/>
    <row r="1094" s="64" customFormat="1" x14ac:dyDescent="0.25"/>
    <row r="1095" s="64" customFormat="1" x14ac:dyDescent="0.25"/>
    <row r="1096" s="64" customFormat="1" x14ac:dyDescent="0.25"/>
    <row r="1097" s="64" customFormat="1" x14ac:dyDescent="0.25"/>
    <row r="1098" s="64" customFormat="1" x14ac:dyDescent="0.25"/>
    <row r="1099" s="64" customFormat="1" x14ac:dyDescent="0.25"/>
    <row r="1100" s="64" customFormat="1" x14ac:dyDescent="0.25"/>
    <row r="1101" s="64" customFormat="1" x14ac:dyDescent="0.25"/>
    <row r="1102" s="64" customFormat="1" x14ac:dyDescent="0.25"/>
    <row r="1103" s="64" customFormat="1" x14ac:dyDescent="0.25"/>
    <row r="1104" s="64" customFormat="1" x14ac:dyDescent="0.25"/>
    <row r="1105" s="64" customFormat="1" x14ac:dyDescent="0.25"/>
    <row r="1106" s="64" customFormat="1" x14ac:dyDescent="0.25"/>
    <row r="1107" s="64" customFormat="1" x14ac:dyDescent="0.25"/>
    <row r="1108" s="64" customFormat="1" x14ac:dyDescent="0.25"/>
    <row r="1109" s="64" customFormat="1" x14ac:dyDescent="0.25"/>
    <row r="1110" s="64" customFormat="1" x14ac:dyDescent="0.25"/>
    <row r="1111" s="64" customFormat="1" x14ac:dyDescent="0.25"/>
    <row r="1112" s="64" customFormat="1" x14ac:dyDescent="0.25"/>
    <row r="1113" s="64" customFormat="1" x14ac:dyDescent="0.25"/>
    <row r="1114" s="64" customFormat="1" x14ac:dyDescent="0.25"/>
    <row r="1115" s="64" customFormat="1" x14ac:dyDescent="0.25"/>
    <row r="1116" s="64" customFormat="1" x14ac:dyDescent="0.25"/>
    <row r="1117" s="64" customFormat="1" x14ac:dyDescent="0.25"/>
    <row r="1118" s="64" customFormat="1" x14ac:dyDescent="0.25"/>
    <row r="1119" s="64" customFormat="1" x14ac:dyDescent="0.25"/>
    <row r="1120" s="64" customFormat="1" x14ac:dyDescent="0.25"/>
    <row r="1121" s="64" customFormat="1" x14ac:dyDescent="0.25"/>
    <row r="1122" s="64" customFormat="1" x14ac:dyDescent="0.25"/>
    <row r="1123" s="64" customFormat="1" x14ac:dyDescent="0.25"/>
    <row r="1124" s="64" customFormat="1" x14ac:dyDescent="0.25"/>
    <row r="1125" s="64" customFormat="1" x14ac:dyDescent="0.25"/>
    <row r="1126" s="64" customFormat="1" x14ac:dyDescent="0.25"/>
    <row r="1127" s="64" customFormat="1" x14ac:dyDescent="0.25"/>
    <row r="1128" s="64" customFormat="1" x14ac:dyDescent="0.25"/>
    <row r="1129" s="64" customFormat="1" x14ac:dyDescent="0.25"/>
    <row r="1130" s="64" customFormat="1" x14ac:dyDescent="0.25"/>
    <row r="1131" s="64" customFormat="1" x14ac:dyDescent="0.25"/>
    <row r="1132" s="64" customFormat="1" x14ac:dyDescent="0.25"/>
    <row r="1133" s="64" customFormat="1" x14ac:dyDescent="0.25"/>
  </sheetData>
  <mergeCells count="20">
    <mergeCell ref="H16:H17"/>
    <mergeCell ref="C10:J10"/>
    <mergeCell ref="C11:I11"/>
    <mergeCell ref="G16:G17"/>
    <mergeCell ref="C70:D70"/>
    <mergeCell ref="G15:L15"/>
    <mergeCell ref="C65:D65"/>
    <mergeCell ref="C42:D42"/>
    <mergeCell ref="C48:D48"/>
    <mergeCell ref="C58:D58"/>
    <mergeCell ref="C28:D28"/>
    <mergeCell ref="C34:D34"/>
    <mergeCell ref="G20:L21"/>
    <mergeCell ref="G26:L27"/>
    <mergeCell ref="A31:F31"/>
    <mergeCell ref="A46:F46"/>
    <mergeCell ref="A62:F62"/>
    <mergeCell ref="A63:F63"/>
    <mergeCell ref="G31:L32"/>
    <mergeCell ref="C15:F15"/>
  </mergeCells>
  <conditionalFormatting sqref="G16">
    <cfRule type="containsBlanks" dxfId="13" priority="1">
      <formula>LEN(TRIM(G16))=0</formula>
    </cfRule>
    <cfRule type="cellIs" dxfId="12" priority="2" operator="between">
      <formula>102</formula>
      <formula>500</formula>
    </cfRule>
    <cfRule type="cellIs" dxfId="11" priority="3" operator="between">
      <formula>90%</formula>
      <formula>100%</formula>
    </cfRule>
    <cfRule type="cellIs" dxfId="10" priority="4" operator="between">
      <formula>70%</formula>
      <formula>90%</formula>
    </cfRule>
    <cfRule type="cellIs" dxfId="9" priority="5" operator="between">
      <formula>25%</formula>
      <formula>50%</formula>
    </cfRule>
    <cfRule type="cellIs" dxfId="8" priority="6" operator="between">
      <formula>0%</formula>
      <formula>24%</formula>
    </cfRule>
  </conditionalFormatting>
  <pageMargins left="0.7" right="0.7" top="0.75" bottom="0.75" header="0.3" footer="0.3"/>
  <pageSetup scale="31" orientation="portrait" r:id="rId1"/>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C03D-0C74-4F5A-B10C-03FB009E21D1}">
  <dimension ref="A3:B24"/>
  <sheetViews>
    <sheetView workbookViewId="0">
      <selection activeCell="A27" sqref="A27"/>
    </sheetView>
  </sheetViews>
  <sheetFormatPr baseColWidth="10" defaultRowHeight="15" x14ac:dyDescent="0.25"/>
  <cols>
    <col min="1" max="1" width="91" bestFit="1" customWidth="1"/>
    <col min="2" max="3" width="18.85546875" bestFit="1" customWidth="1"/>
  </cols>
  <sheetData>
    <row r="3" spans="1:2" x14ac:dyDescent="0.25">
      <c r="A3" s="65" t="s">
        <v>292</v>
      </c>
      <c r="B3" t="s">
        <v>294</v>
      </c>
    </row>
    <row r="4" spans="1:2" x14ac:dyDescent="0.25">
      <c r="A4" s="66" t="s">
        <v>182</v>
      </c>
      <c r="B4">
        <v>20</v>
      </c>
    </row>
    <row r="5" spans="1:2" x14ac:dyDescent="0.25">
      <c r="A5" s="67" t="s">
        <v>183</v>
      </c>
      <c r="B5">
        <v>3</v>
      </c>
    </row>
    <row r="6" spans="1:2" x14ac:dyDescent="0.25">
      <c r="A6" s="67" t="s">
        <v>242</v>
      </c>
      <c r="B6">
        <v>3</v>
      </c>
    </row>
    <row r="7" spans="1:2" x14ac:dyDescent="0.25">
      <c r="A7" s="67" t="s">
        <v>271</v>
      </c>
      <c r="B7">
        <v>5</v>
      </c>
    </row>
    <row r="8" spans="1:2" x14ac:dyDescent="0.25">
      <c r="A8" s="67" t="s">
        <v>232</v>
      </c>
      <c r="B8">
        <v>2</v>
      </c>
    </row>
    <row r="9" spans="1:2" x14ac:dyDescent="0.25">
      <c r="A9" s="67" t="s">
        <v>209</v>
      </c>
      <c r="B9">
        <v>4</v>
      </c>
    </row>
    <row r="10" spans="1:2" x14ac:dyDescent="0.25">
      <c r="A10" s="67" t="s">
        <v>199</v>
      </c>
      <c r="B10">
        <v>3</v>
      </c>
    </row>
    <row r="11" spans="1:2" x14ac:dyDescent="0.25">
      <c r="A11" s="66" t="s">
        <v>25</v>
      </c>
      <c r="B11">
        <v>16</v>
      </c>
    </row>
    <row r="12" spans="1:2" x14ac:dyDescent="0.25">
      <c r="A12" s="67" t="s">
        <v>81</v>
      </c>
      <c r="B12">
        <v>5</v>
      </c>
    </row>
    <row r="13" spans="1:2" x14ac:dyDescent="0.25">
      <c r="A13" s="67" t="s">
        <v>26</v>
      </c>
      <c r="B13">
        <v>2</v>
      </c>
    </row>
    <row r="14" spans="1:2" x14ac:dyDescent="0.25">
      <c r="A14" s="67" t="s">
        <v>53</v>
      </c>
      <c r="B14">
        <v>2</v>
      </c>
    </row>
    <row r="15" spans="1:2" x14ac:dyDescent="0.25">
      <c r="A15" s="67" t="s">
        <v>63</v>
      </c>
      <c r="B15">
        <v>4</v>
      </c>
    </row>
    <row r="16" spans="1:2" x14ac:dyDescent="0.25">
      <c r="A16" s="67" t="s">
        <v>37</v>
      </c>
      <c r="B16">
        <v>3</v>
      </c>
    </row>
    <row r="17" spans="1:2" x14ac:dyDescent="0.25">
      <c r="A17" s="66" t="s">
        <v>248</v>
      </c>
      <c r="B17">
        <v>3</v>
      </c>
    </row>
    <row r="18" spans="1:2" x14ac:dyDescent="0.25">
      <c r="A18" s="67" t="s">
        <v>249</v>
      </c>
      <c r="B18">
        <v>3</v>
      </c>
    </row>
    <row r="19" spans="1:2" x14ac:dyDescent="0.25">
      <c r="A19" s="66" t="s">
        <v>109</v>
      </c>
      <c r="B19">
        <v>14</v>
      </c>
    </row>
    <row r="20" spans="1:2" x14ac:dyDescent="0.25">
      <c r="A20" s="67" t="s">
        <v>110</v>
      </c>
      <c r="B20">
        <v>3</v>
      </c>
    </row>
    <row r="21" spans="1:2" x14ac:dyDescent="0.25">
      <c r="A21" s="67" t="s">
        <v>123</v>
      </c>
      <c r="B21">
        <v>4</v>
      </c>
    </row>
    <row r="22" spans="1:2" x14ac:dyDescent="0.25">
      <c r="A22" s="67" t="s">
        <v>171</v>
      </c>
      <c r="B22">
        <v>3</v>
      </c>
    </row>
    <row r="23" spans="1:2" x14ac:dyDescent="0.25">
      <c r="A23" s="67" t="s">
        <v>145</v>
      </c>
      <c r="B23">
        <v>4</v>
      </c>
    </row>
    <row r="24" spans="1:2" x14ac:dyDescent="0.25">
      <c r="A24" s="66" t="s">
        <v>293</v>
      </c>
      <c r="B24">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A7AEA-8BF5-449C-9D2E-9C00BBDD0366}">
  <sheetPr>
    <tabColor rgb="FF009999"/>
  </sheetPr>
  <dimension ref="A1:Z912"/>
  <sheetViews>
    <sheetView zoomScale="85" zoomScaleNormal="85" workbookViewId="0">
      <pane ySplit="4" topLeftCell="A5" activePane="bottomLeft" state="frozen"/>
      <selection activeCell="E1" sqref="E1"/>
      <selection pane="bottomLeft" activeCell="E2" sqref="E2:M2"/>
    </sheetView>
  </sheetViews>
  <sheetFormatPr baseColWidth="10" defaultColWidth="14.42578125" defaultRowHeight="15" customHeight="1" x14ac:dyDescent="0.25"/>
  <cols>
    <col min="1" max="1" width="14.85546875" customWidth="1"/>
    <col min="2" max="2" width="13.7109375" customWidth="1"/>
    <col min="3" max="3" width="18.140625" customWidth="1"/>
    <col min="4" max="4" width="25" customWidth="1"/>
    <col min="5" max="5" width="43.28515625" customWidth="1"/>
    <col min="6" max="6" width="56.140625" customWidth="1"/>
    <col min="7" max="7" width="44.140625" customWidth="1"/>
    <col min="8" max="8" width="42.85546875" customWidth="1"/>
    <col min="9" max="9" width="12.42578125" customWidth="1"/>
    <col min="10" max="10" width="18.140625" customWidth="1"/>
    <col min="11" max="11" width="11.85546875" customWidth="1"/>
    <col min="12" max="12" width="43.85546875" customWidth="1"/>
    <col min="13" max="13" width="14.28515625" customWidth="1"/>
    <col min="14" max="15" width="12.5703125" customWidth="1"/>
    <col min="16" max="16" width="11.85546875" customWidth="1"/>
    <col min="17" max="18" width="12.5703125" customWidth="1"/>
    <col min="19" max="19" width="12.140625" customWidth="1"/>
    <col min="20" max="21" width="12.5703125" customWidth="1"/>
    <col min="22" max="22" width="10.85546875" customWidth="1"/>
    <col min="23" max="23" width="12.5703125" customWidth="1"/>
    <col min="24" max="24" width="12" customWidth="1"/>
    <col min="25" max="27" width="12.140625" customWidth="1"/>
  </cols>
  <sheetData>
    <row r="1" spans="1:25" ht="15" customHeight="1" x14ac:dyDescent="0.25">
      <c r="A1" s="72"/>
      <c r="B1" s="72"/>
      <c r="C1" s="72"/>
      <c r="D1" s="72"/>
      <c r="E1" s="72"/>
      <c r="F1" s="72"/>
      <c r="G1" s="72"/>
      <c r="H1" s="72"/>
      <c r="I1" s="72"/>
      <c r="J1" s="72"/>
      <c r="K1" s="72"/>
      <c r="L1" s="72"/>
      <c r="M1" s="72"/>
      <c r="N1" s="72"/>
      <c r="O1" s="72"/>
      <c r="P1" s="72"/>
      <c r="Q1" s="72"/>
      <c r="R1" s="72"/>
      <c r="S1" s="72"/>
      <c r="T1" s="72"/>
      <c r="U1" s="72"/>
      <c r="V1" s="72"/>
      <c r="W1" s="72"/>
      <c r="X1" s="72"/>
      <c r="Y1" s="72"/>
    </row>
    <row r="2" spans="1:25" ht="64.5" customHeight="1" x14ac:dyDescent="0.25">
      <c r="A2" s="72"/>
      <c r="B2" s="72"/>
      <c r="C2" s="72"/>
      <c r="D2" s="72"/>
      <c r="E2" s="165" t="s">
        <v>324</v>
      </c>
      <c r="F2" s="165"/>
      <c r="G2" s="165"/>
      <c r="H2" s="165"/>
      <c r="I2" s="165"/>
      <c r="J2" s="165"/>
      <c r="K2" s="165"/>
      <c r="L2" s="165"/>
      <c r="M2" s="165"/>
      <c r="N2" s="72"/>
      <c r="O2" s="72"/>
      <c r="P2" s="72"/>
      <c r="Q2" s="72"/>
      <c r="R2" s="72"/>
      <c r="S2" s="72"/>
      <c r="T2" s="72"/>
      <c r="U2" s="72"/>
      <c r="V2" s="72"/>
      <c r="W2" s="72"/>
      <c r="X2" s="72"/>
      <c r="Y2" s="72"/>
    </row>
    <row r="3" spans="1:25" ht="40.5" customHeight="1" x14ac:dyDescent="0.25">
      <c r="A3" s="72"/>
      <c r="B3" s="72"/>
      <c r="C3" s="72"/>
      <c r="D3" s="72"/>
      <c r="E3" s="72"/>
      <c r="F3" s="72"/>
      <c r="G3" s="72"/>
      <c r="H3" s="72"/>
      <c r="I3" s="72"/>
      <c r="J3" s="72"/>
      <c r="K3" s="72"/>
      <c r="L3" s="72"/>
      <c r="M3" s="72"/>
      <c r="N3" s="166" t="s">
        <v>311</v>
      </c>
      <c r="O3" s="167"/>
      <c r="P3" s="167"/>
      <c r="Q3" s="167"/>
      <c r="R3" s="167"/>
      <c r="S3" s="167"/>
      <c r="T3" s="167"/>
      <c r="U3" s="167"/>
      <c r="V3" s="167"/>
      <c r="W3" s="167"/>
      <c r="X3" s="167"/>
      <c r="Y3" s="168"/>
    </row>
    <row r="4" spans="1:25" ht="16.5" customHeight="1" x14ac:dyDescent="0.25">
      <c r="A4" s="1" t="s">
        <v>0</v>
      </c>
      <c r="B4" s="1" t="s">
        <v>1</v>
      </c>
      <c r="C4" s="2" t="s">
        <v>2</v>
      </c>
      <c r="D4" s="2" t="s">
        <v>3</v>
      </c>
      <c r="E4" s="2" t="s">
        <v>4</v>
      </c>
      <c r="F4" s="3" t="s">
        <v>5</v>
      </c>
      <c r="G4" s="4" t="s">
        <v>6</v>
      </c>
      <c r="H4" s="4" t="s">
        <v>7</v>
      </c>
      <c r="I4" s="4" t="s">
        <v>286</v>
      </c>
      <c r="J4" s="4" t="s">
        <v>8</v>
      </c>
      <c r="K4" s="4" t="s">
        <v>9</v>
      </c>
      <c r="L4" s="4" t="s">
        <v>310</v>
      </c>
      <c r="M4" s="4" t="s">
        <v>10</v>
      </c>
      <c r="N4" s="5" t="s">
        <v>11</v>
      </c>
      <c r="O4" s="5" t="s">
        <v>12</v>
      </c>
      <c r="P4" s="5" t="s">
        <v>13</v>
      </c>
      <c r="Q4" s="5" t="s">
        <v>14</v>
      </c>
      <c r="R4" s="5" t="s">
        <v>15</v>
      </c>
      <c r="S4" s="5" t="s">
        <v>16</v>
      </c>
      <c r="T4" s="5" t="s">
        <v>17</v>
      </c>
      <c r="U4" s="5" t="s">
        <v>18</v>
      </c>
      <c r="V4" s="5" t="s">
        <v>19</v>
      </c>
      <c r="W4" s="5" t="s">
        <v>20</v>
      </c>
      <c r="X4" s="5" t="s">
        <v>21</v>
      </c>
      <c r="Y4" s="5" t="s">
        <v>22</v>
      </c>
    </row>
    <row r="5" spans="1:25" ht="16.5" customHeight="1" x14ac:dyDescent="0.3">
      <c r="A5" s="130" t="s">
        <v>23</v>
      </c>
      <c r="B5" s="6" t="s">
        <v>24</v>
      </c>
      <c r="C5" s="7" t="s">
        <v>25</v>
      </c>
      <c r="D5" s="8" t="s">
        <v>26</v>
      </c>
      <c r="E5" s="8" t="s">
        <v>27</v>
      </c>
      <c r="F5" s="9" t="s">
        <v>28</v>
      </c>
      <c r="G5" s="8" t="s">
        <v>330</v>
      </c>
      <c r="H5" s="8" t="s">
        <v>29</v>
      </c>
      <c r="I5" s="8" t="s">
        <v>287</v>
      </c>
      <c r="J5" s="8" t="s">
        <v>30</v>
      </c>
      <c r="K5" s="10">
        <v>1</v>
      </c>
      <c r="L5" s="9" t="s">
        <v>31</v>
      </c>
      <c r="M5" s="8" t="s">
        <v>32</v>
      </c>
      <c r="N5" s="11"/>
      <c r="O5" s="11"/>
      <c r="P5" s="12">
        <v>0.25</v>
      </c>
      <c r="Q5" s="11"/>
      <c r="R5" s="11"/>
      <c r="S5" s="12">
        <v>0.5</v>
      </c>
      <c r="T5" s="11"/>
      <c r="U5" s="11"/>
      <c r="V5" s="13">
        <v>0.75</v>
      </c>
      <c r="W5" s="14"/>
      <c r="X5" s="14"/>
      <c r="Y5" s="15">
        <v>1</v>
      </c>
    </row>
    <row r="6" spans="1:25" ht="16.5" customHeight="1" x14ac:dyDescent="0.3">
      <c r="A6" s="130" t="s">
        <v>33</v>
      </c>
      <c r="B6" s="6" t="s">
        <v>24</v>
      </c>
      <c r="C6" s="7" t="s">
        <v>25</v>
      </c>
      <c r="D6" s="8" t="s">
        <v>26</v>
      </c>
      <c r="E6" s="8" t="s">
        <v>27</v>
      </c>
      <c r="F6" s="9" t="s">
        <v>34</v>
      </c>
      <c r="G6" s="8" t="s">
        <v>331</v>
      </c>
      <c r="H6" s="8" t="s">
        <v>332</v>
      </c>
      <c r="I6" s="8" t="s">
        <v>287</v>
      </c>
      <c r="J6" s="8" t="s">
        <v>30</v>
      </c>
      <c r="K6" s="10">
        <v>1</v>
      </c>
      <c r="L6" s="9" t="s">
        <v>35</v>
      </c>
      <c r="M6" s="8" t="s">
        <v>32</v>
      </c>
      <c r="N6" s="11"/>
      <c r="O6" s="11"/>
      <c r="P6" s="12">
        <v>0.25</v>
      </c>
      <c r="Q6" s="11"/>
      <c r="R6" s="11"/>
      <c r="S6" s="12">
        <v>0.5</v>
      </c>
      <c r="T6" s="11"/>
      <c r="U6" s="11"/>
      <c r="V6" s="13">
        <v>0.75</v>
      </c>
      <c r="W6" s="14"/>
      <c r="X6" s="14"/>
      <c r="Y6" s="15">
        <v>1</v>
      </c>
    </row>
    <row r="7" spans="1:25" ht="16.5" customHeight="1" x14ac:dyDescent="0.3">
      <c r="A7" s="130" t="s">
        <v>36</v>
      </c>
      <c r="B7" s="6" t="s">
        <v>24</v>
      </c>
      <c r="C7" s="7" t="s">
        <v>25</v>
      </c>
      <c r="D7" s="8" t="s">
        <v>37</v>
      </c>
      <c r="E7" s="8" t="s">
        <v>27</v>
      </c>
      <c r="F7" s="8" t="s">
        <v>38</v>
      </c>
      <c r="G7" s="8" t="s">
        <v>39</v>
      </c>
      <c r="H7" s="8" t="s">
        <v>40</v>
      </c>
      <c r="I7" s="8" t="s">
        <v>287</v>
      </c>
      <c r="J7" s="8" t="s">
        <v>30</v>
      </c>
      <c r="K7" s="10">
        <v>1</v>
      </c>
      <c r="L7" s="8" t="s">
        <v>41</v>
      </c>
      <c r="M7" s="8" t="s">
        <v>32</v>
      </c>
      <c r="N7" s="11"/>
      <c r="O7" s="11"/>
      <c r="P7" s="16">
        <v>0.1</v>
      </c>
      <c r="Q7" s="14"/>
      <c r="R7" s="14"/>
      <c r="S7" s="17">
        <v>0.2</v>
      </c>
      <c r="T7" s="14"/>
      <c r="U7" s="14"/>
      <c r="V7" s="12">
        <v>0.5</v>
      </c>
      <c r="W7" s="11"/>
      <c r="X7" s="11"/>
      <c r="Y7" s="18">
        <v>1</v>
      </c>
    </row>
    <row r="8" spans="1:25" ht="16.5" customHeight="1" x14ac:dyDescent="0.3">
      <c r="A8" s="130" t="s">
        <v>42</v>
      </c>
      <c r="B8" s="6" t="s">
        <v>24</v>
      </c>
      <c r="C8" s="7" t="s">
        <v>25</v>
      </c>
      <c r="D8" s="8" t="s">
        <v>37</v>
      </c>
      <c r="E8" s="8" t="s">
        <v>27</v>
      </c>
      <c r="F8" s="8" t="s">
        <v>43</v>
      </c>
      <c r="G8" s="8" t="s">
        <v>44</v>
      </c>
      <c r="H8" s="8" t="s">
        <v>45</v>
      </c>
      <c r="I8" s="8" t="s">
        <v>287</v>
      </c>
      <c r="J8" s="8" t="s">
        <v>46</v>
      </c>
      <c r="K8" s="10">
        <v>1</v>
      </c>
      <c r="L8" s="8" t="s">
        <v>333</v>
      </c>
      <c r="M8" s="8" t="s">
        <v>32</v>
      </c>
      <c r="N8" s="11"/>
      <c r="O8" s="11"/>
      <c r="P8" s="11"/>
      <c r="Q8" s="19">
        <v>0</v>
      </c>
      <c r="R8" s="11"/>
      <c r="S8" s="11"/>
      <c r="T8" s="11"/>
      <c r="U8" s="12">
        <v>0.2</v>
      </c>
      <c r="V8" s="14"/>
      <c r="W8" s="14"/>
      <c r="X8" s="14"/>
      <c r="Y8" s="13">
        <v>1</v>
      </c>
    </row>
    <row r="9" spans="1:25" ht="16.5" customHeight="1" x14ac:dyDescent="0.3">
      <c r="A9" s="130" t="s">
        <v>47</v>
      </c>
      <c r="B9" s="6" t="s">
        <v>24</v>
      </c>
      <c r="C9" s="7" t="s">
        <v>25</v>
      </c>
      <c r="D9" s="8" t="s">
        <v>37</v>
      </c>
      <c r="E9" s="8" t="s">
        <v>27</v>
      </c>
      <c r="F9" s="8" t="s">
        <v>48</v>
      </c>
      <c r="G9" s="8" t="s">
        <v>49</v>
      </c>
      <c r="H9" s="8" t="s">
        <v>50</v>
      </c>
      <c r="I9" s="8" t="s">
        <v>287</v>
      </c>
      <c r="J9" s="8" t="s">
        <v>46</v>
      </c>
      <c r="K9" s="10">
        <v>1</v>
      </c>
      <c r="L9" s="8" t="s">
        <v>51</v>
      </c>
      <c r="M9" s="8" t="s">
        <v>32</v>
      </c>
      <c r="N9" s="11"/>
      <c r="O9" s="11"/>
      <c r="P9" s="11"/>
      <c r="Q9" s="19">
        <v>0</v>
      </c>
      <c r="R9" s="11"/>
      <c r="S9" s="11"/>
      <c r="T9" s="11"/>
      <c r="U9" s="12">
        <v>0.2</v>
      </c>
      <c r="V9" s="14"/>
      <c r="W9" s="14"/>
      <c r="X9" s="14"/>
      <c r="Y9" s="13">
        <v>1</v>
      </c>
    </row>
    <row r="10" spans="1:25" ht="16.5" customHeight="1" x14ac:dyDescent="0.3">
      <c r="A10" s="130" t="s">
        <v>52</v>
      </c>
      <c r="B10" s="6" t="s">
        <v>24</v>
      </c>
      <c r="C10" s="7" t="s">
        <v>25</v>
      </c>
      <c r="D10" s="8" t="s">
        <v>53</v>
      </c>
      <c r="E10" s="8" t="s">
        <v>291</v>
      </c>
      <c r="F10" s="8" t="s">
        <v>54</v>
      </c>
      <c r="G10" s="8" t="s">
        <v>55</v>
      </c>
      <c r="H10" s="8"/>
      <c r="I10" s="8" t="s">
        <v>287</v>
      </c>
      <c r="J10" s="8" t="s">
        <v>56</v>
      </c>
      <c r="K10" s="10">
        <v>1</v>
      </c>
      <c r="L10" s="8" t="s">
        <v>57</v>
      </c>
      <c r="M10" s="8" t="s">
        <v>32</v>
      </c>
      <c r="N10" s="15">
        <v>1</v>
      </c>
      <c r="O10" s="15">
        <v>1</v>
      </c>
      <c r="P10" s="15">
        <v>1</v>
      </c>
      <c r="Q10" s="15">
        <v>1</v>
      </c>
      <c r="R10" s="15">
        <v>1</v>
      </c>
      <c r="S10" s="15">
        <v>1</v>
      </c>
      <c r="T10" s="15">
        <v>1</v>
      </c>
      <c r="U10" s="15">
        <v>1</v>
      </c>
      <c r="V10" s="15">
        <v>1</v>
      </c>
      <c r="W10" s="15">
        <v>1</v>
      </c>
      <c r="X10" s="15">
        <v>1</v>
      </c>
      <c r="Y10" s="15">
        <v>1</v>
      </c>
    </row>
    <row r="11" spans="1:25" ht="16.5" customHeight="1" x14ac:dyDescent="0.3">
      <c r="A11" s="130" t="s">
        <v>58</v>
      </c>
      <c r="B11" s="6" t="s">
        <v>24</v>
      </c>
      <c r="C11" s="7" t="s">
        <v>25</v>
      </c>
      <c r="D11" s="8" t="s">
        <v>53</v>
      </c>
      <c r="E11" s="8" t="s">
        <v>291</v>
      </c>
      <c r="F11" s="8" t="s">
        <v>59</v>
      </c>
      <c r="G11" s="8" t="s">
        <v>60</v>
      </c>
      <c r="H11" s="8"/>
      <c r="I11" s="8" t="s">
        <v>287</v>
      </c>
      <c r="J11" s="8"/>
      <c r="K11" s="10">
        <v>1</v>
      </c>
      <c r="L11" s="8" t="s">
        <v>61</v>
      </c>
      <c r="M11" s="8" t="s">
        <v>32</v>
      </c>
      <c r="N11" s="15">
        <v>1</v>
      </c>
      <c r="O11" s="15">
        <v>1</v>
      </c>
      <c r="P11" s="15">
        <v>1</v>
      </c>
      <c r="Q11" s="15">
        <v>1</v>
      </c>
      <c r="R11" s="15">
        <v>1</v>
      </c>
      <c r="S11" s="15">
        <v>1</v>
      </c>
      <c r="T11" s="15">
        <v>1</v>
      </c>
      <c r="U11" s="15">
        <v>1</v>
      </c>
      <c r="V11" s="15">
        <v>1</v>
      </c>
      <c r="W11" s="15">
        <v>1</v>
      </c>
      <c r="X11" s="15">
        <v>1</v>
      </c>
      <c r="Y11" s="15">
        <v>1</v>
      </c>
    </row>
    <row r="12" spans="1:25" ht="16.5" customHeight="1" x14ac:dyDescent="0.3">
      <c r="A12" s="130" t="s">
        <v>62</v>
      </c>
      <c r="B12" s="6" t="s">
        <v>24</v>
      </c>
      <c r="C12" s="7" t="s">
        <v>25</v>
      </c>
      <c r="D12" s="8" t="s">
        <v>326</v>
      </c>
      <c r="E12" s="8" t="s">
        <v>64</v>
      </c>
      <c r="F12" s="8" t="s">
        <v>65</v>
      </c>
      <c r="G12" s="8" t="s">
        <v>66</v>
      </c>
      <c r="H12" s="8" t="s">
        <v>67</v>
      </c>
      <c r="I12" s="8" t="s">
        <v>287</v>
      </c>
      <c r="J12" s="8" t="s">
        <v>68</v>
      </c>
      <c r="K12" s="10">
        <v>1</v>
      </c>
      <c r="L12" s="8" t="s">
        <v>334</v>
      </c>
      <c r="M12" s="8" t="s">
        <v>32</v>
      </c>
      <c r="N12" s="11"/>
      <c r="O12" s="11"/>
      <c r="P12" s="19">
        <v>0</v>
      </c>
      <c r="Q12" s="20"/>
      <c r="R12" s="20"/>
      <c r="S12" s="12">
        <v>0.5</v>
      </c>
      <c r="T12" s="14"/>
      <c r="U12" s="14"/>
      <c r="V12" s="13">
        <v>0.75</v>
      </c>
      <c r="W12" s="14"/>
      <c r="X12" s="14"/>
      <c r="Y12" s="15">
        <v>1</v>
      </c>
    </row>
    <row r="13" spans="1:25" ht="17.25" customHeight="1" x14ac:dyDescent="0.3">
      <c r="A13" s="130" t="s">
        <v>69</v>
      </c>
      <c r="B13" s="6" t="s">
        <v>24</v>
      </c>
      <c r="C13" s="7" t="s">
        <v>25</v>
      </c>
      <c r="D13" s="9" t="s">
        <v>326</v>
      </c>
      <c r="E13" s="8" t="s">
        <v>64</v>
      </c>
      <c r="F13" s="8" t="s">
        <v>335</v>
      </c>
      <c r="G13" s="8" t="s">
        <v>336</v>
      </c>
      <c r="H13" s="9" t="s">
        <v>337</v>
      </c>
      <c r="I13" s="8" t="s">
        <v>287</v>
      </c>
      <c r="J13" s="8" t="s">
        <v>30</v>
      </c>
      <c r="K13" s="10">
        <v>1</v>
      </c>
      <c r="L13" s="9" t="s">
        <v>338</v>
      </c>
      <c r="M13" s="8" t="s">
        <v>32</v>
      </c>
      <c r="N13" s="11"/>
      <c r="O13" s="11"/>
      <c r="P13" s="19">
        <v>0</v>
      </c>
      <c r="Q13" s="20"/>
      <c r="R13" s="20"/>
      <c r="S13" s="12">
        <v>0.5</v>
      </c>
      <c r="T13" s="14"/>
      <c r="U13" s="14"/>
      <c r="V13" s="13">
        <v>0.75</v>
      </c>
      <c r="W13" s="14"/>
      <c r="X13" s="14"/>
      <c r="Y13" s="15">
        <v>1</v>
      </c>
    </row>
    <row r="14" spans="1:25" ht="18.75" customHeight="1" x14ac:dyDescent="0.3">
      <c r="A14" s="130" t="s">
        <v>70</v>
      </c>
      <c r="B14" s="6" t="s">
        <v>24</v>
      </c>
      <c r="C14" s="7" t="s">
        <v>25</v>
      </c>
      <c r="D14" s="8" t="s">
        <v>326</v>
      </c>
      <c r="E14" s="8" t="s">
        <v>64</v>
      </c>
      <c r="F14" s="8" t="s">
        <v>71</v>
      </c>
      <c r="G14" s="8" t="s">
        <v>72</v>
      </c>
      <c r="H14" s="8" t="s">
        <v>73</v>
      </c>
      <c r="I14" s="8" t="s">
        <v>287</v>
      </c>
      <c r="J14" s="8" t="s">
        <v>30</v>
      </c>
      <c r="K14" s="10">
        <v>1</v>
      </c>
      <c r="L14" s="9" t="s">
        <v>339</v>
      </c>
      <c r="M14" s="8" t="s">
        <v>32</v>
      </c>
      <c r="N14" s="11"/>
      <c r="O14" s="11"/>
      <c r="P14" s="13">
        <v>0.9</v>
      </c>
      <c r="Q14" s="14"/>
      <c r="R14" s="14"/>
      <c r="S14" s="13">
        <v>0.9</v>
      </c>
      <c r="T14" s="14"/>
      <c r="U14" s="14"/>
      <c r="V14" s="13">
        <v>0.9</v>
      </c>
      <c r="W14" s="14"/>
      <c r="X14" s="14"/>
      <c r="Y14" s="21">
        <v>0.7</v>
      </c>
    </row>
    <row r="15" spans="1:25" ht="18.75" customHeight="1" x14ac:dyDescent="0.3">
      <c r="A15" s="130" t="s">
        <v>74</v>
      </c>
      <c r="B15" s="6" t="s">
        <v>24</v>
      </c>
      <c r="C15" s="7" t="s">
        <v>25</v>
      </c>
      <c r="D15" s="8" t="s">
        <v>326</v>
      </c>
      <c r="E15" s="8" t="s">
        <v>64</v>
      </c>
      <c r="F15" s="8" t="s">
        <v>75</v>
      </c>
      <c r="G15" s="8" t="s">
        <v>76</v>
      </c>
      <c r="H15" s="9" t="s">
        <v>77</v>
      </c>
      <c r="I15" s="8" t="s">
        <v>287</v>
      </c>
      <c r="J15" s="8" t="s">
        <v>30</v>
      </c>
      <c r="K15" s="10">
        <v>1</v>
      </c>
      <c r="L15" s="9" t="s">
        <v>78</v>
      </c>
      <c r="M15" s="8" t="s">
        <v>79</v>
      </c>
      <c r="N15" s="22"/>
      <c r="O15" s="22"/>
      <c r="P15" s="23">
        <v>0</v>
      </c>
      <c r="Q15" s="24"/>
      <c r="R15" s="24"/>
      <c r="S15" s="25">
        <v>0.5</v>
      </c>
      <c r="T15" s="14"/>
      <c r="U15" s="14"/>
      <c r="V15" s="13">
        <v>0.75</v>
      </c>
      <c r="W15" s="14"/>
      <c r="X15" s="14"/>
      <c r="Y15" s="15">
        <v>1</v>
      </c>
    </row>
    <row r="16" spans="1:25" ht="16.5" customHeight="1" x14ac:dyDescent="0.3">
      <c r="A16" s="130" t="s">
        <v>80</v>
      </c>
      <c r="B16" s="6" t="s">
        <v>24</v>
      </c>
      <c r="C16" s="7" t="s">
        <v>25</v>
      </c>
      <c r="D16" s="8" t="s">
        <v>81</v>
      </c>
      <c r="E16" s="8" t="s">
        <v>82</v>
      </c>
      <c r="F16" s="8" t="s">
        <v>83</v>
      </c>
      <c r="G16" s="8" t="s">
        <v>84</v>
      </c>
      <c r="H16" s="8" t="s">
        <v>85</v>
      </c>
      <c r="I16" s="8" t="s">
        <v>287</v>
      </c>
      <c r="J16" s="8" t="s">
        <v>86</v>
      </c>
      <c r="K16" s="10">
        <v>1</v>
      </c>
      <c r="L16" s="8" t="s">
        <v>87</v>
      </c>
      <c r="M16" s="8" t="s">
        <v>32</v>
      </c>
      <c r="N16" s="22"/>
      <c r="O16" s="22"/>
      <c r="P16" s="22"/>
      <c r="Q16" s="22"/>
      <c r="R16" s="22"/>
      <c r="S16" s="25">
        <v>0.5</v>
      </c>
      <c r="T16" s="22"/>
      <c r="U16" s="22"/>
      <c r="V16" s="22"/>
      <c r="W16" s="22"/>
      <c r="X16" s="22"/>
      <c r="Y16" s="15">
        <v>1</v>
      </c>
    </row>
    <row r="17" spans="1:26" ht="16.5" customHeight="1" x14ac:dyDescent="0.3">
      <c r="A17" s="130" t="s">
        <v>88</v>
      </c>
      <c r="B17" s="6" t="s">
        <v>24</v>
      </c>
      <c r="C17" s="7" t="s">
        <v>25</v>
      </c>
      <c r="D17" s="8" t="s">
        <v>81</v>
      </c>
      <c r="E17" s="8" t="s">
        <v>82</v>
      </c>
      <c r="F17" s="8" t="s">
        <v>89</v>
      </c>
      <c r="G17" s="8" t="s">
        <v>90</v>
      </c>
      <c r="H17" s="8" t="s">
        <v>91</v>
      </c>
      <c r="I17" s="8" t="s">
        <v>287</v>
      </c>
      <c r="J17" s="8" t="s">
        <v>86</v>
      </c>
      <c r="K17" s="10">
        <v>1</v>
      </c>
      <c r="L17" s="8" t="s">
        <v>92</v>
      </c>
      <c r="M17" s="8" t="s">
        <v>32</v>
      </c>
      <c r="N17" s="22"/>
      <c r="O17" s="22"/>
      <c r="P17" s="22"/>
      <c r="Q17" s="22"/>
      <c r="R17" s="22"/>
      <c r="S17" s="25">
        <v>0.5</v>
      </c>
      <c r="T17" s="22"/>
      <c r="U17" s="22"/>
      <c r="V17" s="22"/>
      <c r="W17" s="22"/>
      <c r="X17" s="22"/>
      <c r="Y17" s="15">
        <v>1</v>
      </c>
    </row>
    <row r="18" spans="1:26" ht="16.5" customHeight="1" x14ac:dyDescent="0.3">
      <c r="A18" s="130" t="s">
        <v>93</v>
      </c>
      <c r="B18" s="6" t="s">
        <v>24</v>
      </c>
      <c r="C18" s="7" t="s">
        <v>25</v>
      </c>
      <c r="D18" s="8" t="s">
        <v>81</v>
      </c>
      <c r="E18" s="8" t="s">
        <v>82</v>
      </c>
      <c r="F18" s="8" t="s">
        <v>94</v>
      </c>
      <c r="G18" s="8" t="s">
        <v>95</v>
      </c>
      <c r="H18" s="8" t="s">
        <v>96</v>
      </c>
      <c r="I18" s="8" t="s">
        <v>287</v>
      </c>
      <c r="J18" s="8" t="s">
        <v>86</v>
      </c>
      <c r="K18" s="10">
        <v>1</v>
      </c>
      <c r="L18" s="8" t="s">
        <v>97</v>
      </c>
      <c r="M18" s="8" t="s">
        <v>32</v>
      </c>
      <c r="N18" s="22"/>
      <c r="O18" s="22"/>
      <c r="P18" s="22"/>
      <c r="Q18" s="22"/>
      <c r="R18" s="22"/>
      <c r="S18" s="25">
        <v>0.5</v>
      </c>
      <c r="T18" s="22"/>
      <c r="U18" s="22"/>
      <c r="V18" s="22"/>
      <c r="W18" s="22"/>
      <c r="X18" s="22"/>
      <c r="Y18" s="15">
        <v>1</v>
      </c>
    </row>
    <row r="19" spans="1:26" ht="16.5" customHeight="1" x14ac:dyDescent="0.3">
      <c r="A19" s="130" t="s">
        <v>98</v>
      </c>
      <c r="B19" s="6" t="s">
        <v>24</v>
      </c>
      <c r="C19" s="7" t="s">
        <v>25</v>
      </c>
      <c r="D19" s="8" t="s">
        <v>81</v>
      </c>
      <c r="E19" s="8" t="s">
        <v>82</v>
      </c>
      <c r="F19" s="8" t="s">
        <v>99</v>
      </c>
      <c r="G19" s="8" t="s">
        <v>100</v>
      </c>
      <c r="H19" s="8" t="s">
        <v>101</v>
      </c>
      <c r="I19" s="8" t="s">
        <v>287</v>
      </c>
      <c r="J19" s="8" t="s">
        <v>86</v>
      </c>
      <c r="K19" s="10">
        <v>1</v>
      </c>
      <c r="L19" s="8" t="s">
        <v>102</v>
      </c>
      <c r="M19" s="8" t="s">
        <v>32</v>
      </c>
      <c r="N19" s="22"/>
      <c r="O19" s="22"/>
      <c r="P19" s="22"/>
      <c r="Q19" s="22"/>
      <c r="R19" s="22"/>
      <c r="S19" s="25">
        <v>0.5</v>
      </c>
      <c r="T19" s="22"/>
      <c r="U19" s="22"/>
      <c r="V19" s="22"/>
      <c r="W19" s="22"/>
      <c r="X19" s="22"/>
      <c r="Y19" s="15">
        <v>1</v>
      </c>
    </row>
    <row r="20" spans="1:26" ht="16.5" customHeight="1" x14ac:dyDescent="0.3">
      <c r="A20" s="130" t="s">
        <v>103</v>
      </c>
      <c r="B20" s="6" t="s">
        <v>24</v>
      </c>
      <c r="C20" s="7" t="s">
        <v>25</v>
      </c>
      <c r="D20" s="8" t="s">
        <v>81</v>
      </c>
      <c r="E20" s="8" t="s">
        <v>82</v>
      </c>
      <c r="F20" s="8" t="s">
        <v>104</v>
      </c>
      <c r="G20" s="8" t="s">
        <v>105</v>
      </c>
      <c r="H20" s="8" t="s">
        <v>106</v>
      </c>
      <c r="I20" s="8" t="s">
        <v>287</v>
      </c>
      <c r="J20" s="8" t="s">
        <v>86</v>
      </c>
      <c r="K20" s="10">
        <v>1</v>
      </c>
      <c r="L20" s="8" t="s">
        <v>107</v>
      </c>
      <c r="M20" s="8" t="s">
        <v>32</v>
      </c>
      <c r="N20" s="22"/>
      <c r="O20" s="22"/>
      <c r="P20" s="22"/>
      <c r="Q20" s="22"/>
      <c r="R20" s="22"/>
      <c r="S20" s="25">
        <v>0.5</v>
      </c>
      <c r="T20" s="22"/>
      <c r="U20" s="22"/>
      <c r="V20" s="22"/>
      <c r="W20" s="22"/>
      <c r="X20" s="22"/>
      <c r="Y20" s="25">
        <v>0.5</v>
      </c>
    </row>
    <row r="21" spans="1:26" ht="16.5" customHeight="1" x14ac:dyDescent="0.3">
      <c r="A21" s="130" t="s">
        <v>108</v>
      </c>
      <c r="B21" s="26" t="s">
        <v>24</v>
      </c>
      <c r="C21" s="27" t="s">
        <v>109</v>
      </c>
      <c r="D21" s="28" t="s">
        <v>328</v>
      </c>
      <c r="E21" s="28" t="s">
        <v>111</v>
      </c>
      <c r="F21" s="28" t="s">
        <v>112</v>
      </c>
      <c r="G21" s="28" t="s">
        <v>113</v>
      </c>
      <c r="H21" s="8" t="s">
        <v>114</v>
      </c>
      <c r="I21" s="8" t="s">
        <v>287</v>
      </c>
      <c r="J21" s="8" t="s">
        <v>56</v>
      </c>
      <c r="K21" s="10">
        <v>0.8</v>
      </c>
      <c r="L21" s="8" t="s">
        <v>115</v>
      </c>
      <c r="M21" s="8" t="s">
        <v>79</v>
      </c>
      <c r="N21" s="29">
        <v>0.02</v>
      </c>
      <c r="O21" s="29">
        <v>0.05</v>
      </c>
      <c r="P21" s="29">
        <v>0.13</v>
      </c>
      <c r="Q21" s="29">
        <v>0.19</v>
      </c>
      <c r="R21" s="29">
        <v>0.24</v>
      </c>
      <c r="S21" s="12">
        <v>0.27</v>
      </c>
      <c r="T21" s="12">
        <v>0.32</v>
      </c>
      <c r="U21" s="12">
        <v>0.37</v>
      </c>
      <c r="V21" s="12">
        <v>0.38</v>
      </c>
      <c r="W21" s="11">
        <v>0.65</v>
      </c>
      <c r="X21" s="11">
        <v>0.7</v>
      </c>
      <c r="Y21" s="100">
        <v>0.79</v>
      </c>
    </row>
    <row r="22" spans="1:26" ht="16.5" customHeight="1" x14ac:dyDescent="0.3">
      <c r="A22" s="130" t="s">
        <v>116</v>
      </c>
      <c r="B22" s="6" t="s">
        <v>24</v>
      </c>
      <c r="C22" s="7" t="s">
        <v>109</v>
      </c>
      <c r="D22" s="8" t="s">
        <v>328</v>
      </c>
      <c r="E22" s="8" t="s">
        <v>117</v>
      </c>
      <c r="F22" s="8" t="s">
        <v>118</v>
      </c>
      <c r="G22" s="8" t="s">
        <v>119</v>
      </c>
      <c r="H22" s="8"/>
      <c r="I22" s="8" t="s">
        <v>287</v>
      </c>
      <c r="J22" s="8" t="s">
        <v>120</v>
      </c>
      <c r="K22" s="10">
        <v>1</v>
      </c>
      <c r="L22" s="8" t="s">
        <v>121</v>
      </c>
      <c r="M22" s="8" t="s">
        <v>32</v>
      </c>
      <c r="N22" s="20"/>
      <c r="O22" s="20"/>
      <c r="P22" s="20"/>
      <c r="Q22" s="20"/>
      <c r="R22" s="20"/>
      <c r="S22" s="20"/>
      <c r="T22" s="20"/>
      <c r="U22" s="20"/>
      <c r="V22" s="20"/>
      <c r="W22" s="20"/>
      <c r="X22" s="20"/>
      <c r="Y22" s="15">
        <v>1</v>
      </c>
    </row>
    <row r="23" spans="1:26" ht="16.5" customHeight="1" x14ac:dyDescent="0.3">
      <c r="A23" s="130" t="s">
        <v>122</v>
      </c>
      <c r="B23" s="6" t="s">
        <v>24</v>
      </c>
      <c r="C23" s="7" t="s">
        <v>109</v>
      </c>
      <c r="D23" s="8" t="s">
        <v>123</v>
      </c>
      <c r="E23" s="28" t="s">
        <v>111</v>
      </c>
      <c r="F23" s="8" t="s">
        <v>124</v>
      </c>
      <c r="G23" s="8" t="s">
        <v>125</v>
      </c>
      <c r="H23" s="32" t="s">
        <v>126</v>
      </c>
      <c r="I23" s="8" t="s">
        <v>287</v>
      </c>
      <c r="J23" s="8" t="s">
        <v>127</v>
      </c>
      <c r="K23" s="10">
        <v>1</v>
      </c>
      <c r="L23" s="8" t="s">
        <v>128</v>
      </c>
      <c r="M23" s="8" t="s">
        <v>32</v>
      </c>
      <c r="N23" s="31">
        <v>1</v>
      </c>
      <c r="O23" s="31">
        <v>1</v>
      </c>
      <c r="P23" s="31">
        <v>1</v>
      </c>
      <c r="Q23" s="31">
        <v>1</v>
      </c>
      <c r="R23" s="31">
        <v>1</v>
      </c>
      <c r="S23" s="31">
        <v>1</v>
      </c>
      <c r="T23" s="31">
        <v>1</v>
      </c>
      <c r="U23" s="31">
        <v>1</v>
      </c>
      <c r="V23" s="31">
        <v>1</v>
      </c>
      <c r="W23" s="31">
        <v>1</v>
      </c>
      <c r="X23" s="31">
        <v>1</v>
      </c>
      <c r="Y23" s="15">
        <v>1</v>
      </c>
    </row>
    <row r="24" spans="1:26" ht="16.5" customHeight="1" x14ac:dyDescent="0.3">
      <c r="A24" s="130" t="s">
        <v>129</v>
      </c>
      <c r="B24" s="6" t="s">
        <v>24</v>
      </c>
      <c r="C24" s="7" t="s">
        <v>109</v>
      </c>
      <c r="D24" s="8" t="s">
        <v>123</v>
      </c>
      <c r="E24" s="8" t="s">
        <v>117</v>
      </c>
      <c r="F24" s="8" t="s">
        <v>130</v>
      </c>
      <c r="G24" s="8" t="s">
        <v>131</v>
      </c>
      <c r="H24" s="8" t="s">
        <v>132</v>
      </c>
      <c r="I24" s="8" t="s">
        <v>287</v>
      </c>
      <c r="J24" s="8" t="s">
        <v>120</v>
      </c>
      <c r="K24" s="10">
        <v>0.9</v>
      </c>
      <c r="L24" s="8" t="s">
        <v>133</v>
      </c>
      <c r="M24" s="8" t="s">
        <v>32</v>
      </c>
      <c r="N24" s="20"/>
      <c r="O24" s="20"/>
      <c r="P24" s="20"/>
      <c r="Q24" s="20"/>
      <c r="R24" s="20"/>
      <c r="S24" s="20"/>
      <c r="T24" s="20"/>
      <c r="U24" s="20"/>
      <c r="V24" s="20"/>
      <c r="W24" s="20"/>
      <c r="X24" s="20"/>
      <c r="Y24" s="13">
        <v>0.9</v>
      </c>
    </row>
    <row r="25" spans="1:26" ht="16.5" customHeight="1" x14ac:dyDescent="0.3">
      <c r="A25" s="130" t="s">
        <v>134</v>
      </c>
      <c r="B25" s="6" t="s">
        <v>24</v>
      </c>
      <c r="C25" s="7" t="s">
        <v>109</v>
      </c>
      <c r="D25" s="8" t="s">
        <v>123</v>
      </c>
      <c r="E25" s="8" t="s">
        <v>117</v>
      </c>
      <c r="F25" s="8" t="s">
        <v>135</v>
      </c>
      <c r="G25" s="8" t="s">
        <v>136</v>
      </c>
      <c r="H25" s="8" t="s">
        <v>137</v>
      </c>
      <c r="I25" s="8" t="s">
        <v>287</v>
      </c>
      <c r="J25" s="8" t="s">
        <v>120</v>
      </c>
      <c r="K25" s="10">
        <v>1</v>
      </c>
      <c r="L25" s="8" t="s">
        <v>138</v>
      </c>
      <c r="M25" s="8" t="s">
        <v>79</v>
      </c>
      <c r="N25" s="20"/>
      <c r="O25" s="20"/>
      <c r="P25" s="20"/>
      <c r="Q25" s="20"/>
      <c r="R25" s="20"/>
      <c r="S25" s="20"/>
      <c r="T25" s="20"/>
      <c r="U25" s="20"/>
      <c r="V25" s="20"/>
      <c r="W25" s="20"/>
      <c r="X25" s="20"/>
      <c r="Y25" s="15">
        <v>1</v>
      </c>
    </row>
    <row r="26" spans="1:26" ht="16.5" customHeight="1" x14ac:dyDescent="0.3">
      <c r="A26" s="130" t="s">
        <v>139</v>
      </c>
      <c r="B26" s="6" t="s">
        <v>24</v>
      </c>
      <c r="C26" s="7" t="s">
        <v>109</v>
      </c>
      <c r="D26" s="8" t="s">
        <v>123</v>
      </c>
      <c r="E26" s="8" t="s">
        <v>117</v>
      </c>
      <c r="F26" s="8" t="s">
        <v>140</v>
      </c>
      <c r="G26" s="8" t="s">
        <v>141</v>
      </c>
      <c r="H26" s="8" t="s">
        <v>142</v>
      </c>
      <c r="I26" s="8" t="s">
        <v>287</v>
      </c>
      <c r="J26" s="8" t="s">
        <v>120</v>
      </c>
      <c r="K26" s="8">
        <v>4</v>
      </c>
      <c r="L26" s="8" t="s">
        <v>143</v>
      </c>
      <c r="M26" s="8" t="s">
        <v>32</v>
      </c>
      <c r="N26" s="14"/>
      <c r="O26" s="14"/>
      <c r="P26" s="14"/>
      <c r="Q26" s="14"/>
      <c r="R26" s="14"/>
      <c r="S26" s="14"/>
      <c r="T26" s="14"/>
      <c r="U26" s="14"/>
      <c r="V26" s="14"/>
      <c r="W26" s="14"/>
      <c r="X26" s="14"/>
      <c r="Y26" s="101"/>
    </row>
    <row r="27" spans="1:26" ht="16.5" customHeight="1" x14ac:dyDescent="0.3">
      <c r="A27" s="130" t="s">
        <v>144</v>
      </c>
      <c r="B27" s="6" t="s">
        <v>24</v>
      </c>
      <c r="C27" s="7" t="s">
        <v>109</v>
      </c>
      <c r="D27" s="8" t="s">
        <v>145</v>
      </c>
      <c r="E27" s="28" t="s">
        <v>111</v>
      </c>
      <c r="F27" s="8" t="s">
        <v>146</v>
      </c>
      <c r="G27" s="8" t="s">
        <v>340</v>
      </c>
      <c r="H27" s="8" t="s">
        <v>147</v>
      </c>
      <c r="I27" s="8" t="s">
        <v>287</v>
      </c>
      <c r="J27" s="8" t="s">
        <v>56</v>
      </c>
      <c r="K27" s="10">
        <v>1</v>
      </c>
      <c r="L27" s="8" t="s">
        <v>148</v>
      </c>
      <c r="M27" s="8" t="s">
        <v>79</v>
      </c>
      <c r="N27" s="15">
        <v>1</v>
      </c>
      <c r="O27" s="15">
        <v>1</v>
      </c>
      <c r="P27" s="15">
        <v>1</v>
      </c>
      <c r="Q27" s="15">
        <v>1</v>
      </c>
      <c r="R27" s="15">
        <v>1</v>
      </c>
      <c r="S27" s="15">
        <v>1</v>
      </c>
      <c r="T27" s="15">
        <v>1</v>
      </c>
      <c r="U27" s="15">
        <v>1</v>
      </c>
      <c r="V27" s="15">
        <v>1</v>
      </c>
      <c r="W27" s="15">
        <v>1</v>
      </c>
      <c r="X27" s="15">
        <v>1</v>
      </c>
      <c r="Y27" s="15">
        <v>1</v>
      </c>
      <c r="Z27" s="129"/>
    </row>
    <row r="28" spans="1:26" ht="16.5" customHeight="1" x14ac:dyDescent="0.3">
      <c r="A28" s="130" t="s">
        <v>149</v>
      </c>
      <c r="B28" s="6" t="s">
        <v>24</v>
      </c>
      <c r="C28" s="7" t="s">
        <v>109</v>
      </c>
      <c r="D28" s="8" t="s">
        <v>145</v>
      </c>
      <c r="E28" s="33" t="s">
        <v>150</v>
      </c>
      <c r="F28" s="8" t="s">
        <v>151</v>
      </c>
      <c r="G28" s="8" t="s">
        <v>341</v>
      </c>
      <c r="H28" s="8" t="s">
        <v>152</v>
      </c>
      <c r="I28" s="8" t="s">
        <v>288</v>
      </c>
      <c r="J28" s="8" t="s">
        <v>56</v>
      </c>
      <c r="K28" s="8">
        <v>173</v>
      </c>
      <c r="L28" s="8" t="s">
        <v>153</v>
      </c>
      <c r="M28" s="8" t="s">
        <v>154</v>
      </c>
      <c r="N28" s="63">
        <v>0</v>
      </c>
      <c r="O28" s="63">
        <v>0</v>
      </c>
      <c r="P28" s="34">
        <v>158</v>
      </c>
      <c r="Q28" s="35">
        <v>213</v>
      </c>
      <c r="R28" s="35">
        <v>308</v>
      </c>
      <c r="S28" s="35">
        <v>236</v>
      </c>
      <c r="T28" s="35">
        <v>284</v>
      </c>
      <c r="U28" s="36">
        <v>142</v>
      </c>
      <c r="V28" s="35">
        <v>287</v>
      </c>
      <c r="W28" s="37">
        <v>317</v>
      </c>
      <c r="X28" s="37">
        <v>221</v>
      </c>
      <c r="Y28" s="36">
        <v>120</v>
      </c>
    </row>
    <row r="29" spans="1:26" ht="16.5" customHeight="1" x14ac:dyDescent="0.3">
      <c r="A29" s="130" t="s">
        <v>155</v>
      </c>
      <c r="B29" s="6" t="s">
        <v>24</v>
      </c>
      <c r="C29" s="7" t="s">
        <v>109</v>
      </c>
      <c r="D29" s="8" t="s">
        <v>145</v>
      </c>
      <c r="E29" s="28" t="s">
        <v>156</v>
      </c>
      <c r="F29" s="8" t="s">
        <v>157</v>
      </c>
      <c r="G29" s="8" t="s">
        <v>158</v>
      </c>
      <c r="H29" s="8"/>
      <c r="I29" s="8" t="s">
        <v>287</v>
      </c>
      <c r="J29" s="8" t="s">
        <v>86</v>
      </c>
      <c r="K29" s="10">
        <v>1</v>
      </c>
      <c r="L29" s="8" t="s">
        <v>159</v>
      </c>
      <c r="M29" s="8" t="s">
        <v>160</v>
      </c>
      <c r="N29" s="20"/>
      <c r="O29" s="20"/>
      <c r="P29" s="20"/>
      <c r="Q29" s="20"/>
      <c r="R29" s="20"/>
      <c r="S29" s="15">
        <v>1</v>
      </c>
      <c r="T29" s="20"/>
      <c r="U29" s="20"/>
      <c r="V29" s="20"/>
      <c r="W29" s="20"/>
      <c r="X29" s="20"/>
      <c r="Y29" s="15">
        <v>1</v>
      </c>
    </row>
    <row r="30" spans="1:26" ht="16.5" customHeight="1" x14ac:dyDescent="0.3">
      <c r="A30" s="130" t="s">
        <v>161</v>
      </c>
      <c r="B30" s="6" t="s">
        <v>24</v>
      </c>
      <c r="C30" s="7" t="s">
        <v>109</v>
      </c>
      <c r="D30" s="8" t="s">
        <v>145</v>
      </c>
      <c r="E30" s="28" t="s">
        <v>156</v>
      </c>
      <c r="F30" s="8" t="s">
        <v>162</v>
      </c>
      <c r="G30" s="8" t="s">
        <v>163</v>
      </c>
      <c r="H30" s="8"/>
      <c r="I30" s="8" t="s">
        <v>287</v>
      </c>
      <c r="J30" s="8" t="s">
        <v>86</v>
      </c>
      <c r="K30" s="10">
        <v>1</v>
      </c>
      <c r="L30" s="8" t="s">
        <v>164</v>
      </c>
      <c r="M30" s="8" t="s">
        <v>160</v>
      </c>
      <c r="N30" s="20"/>
      <c r="O30" s="20"/>
      <c r="P30" s="20"/>
      <c r="Q30" s="20"/>
      <c r="R30" s="20"/>
      <c r="S30" s="15">
        <v>1</v>
      </c>
      <c r="T30" s="20"/>
      <c r="U30" s="20"/>
      <c r="V30" s="20"/>
      <c r="W30" s="20"/>
      <c r="X30" s="20"/>
      <c r="Y30" s="15">
        <v>1</v>
      </c>
    </row>
    <row r="31" spans="1:26" ht="16.5" customHeight="1" x14ac:dyDescent="0.3">
      <c r="A31" s="130" t="s">
        <v>165</v>
      </c>
      <c r="B31" s="6" t="s">
        <v>24</v>
      </c>
      <c r="C31" s="7" t="s">
        <v>109</v>
      </c>
      <c r="D31" s="8" t="s">
        <v>328</v>
      </c>
      <c r="E31" s="33" t="s">
        <v>150</v>
      </c>
      <c r="F31" s="8" t="s">
        <v>166</v>
      </c>
      <c r="G31" s="8" t="s">
        <v>167</v>
      </c>
      <c r="H31" s="8" t="s">
        <v>168</v>
      </c>
      <c r="I31" s="8" t="s">
        <v>287</v>
      </c>
      <c r="J31" s="8" t="s">
        <v>30</v>
      </c>
      <c r="K31" s="10">
        <v>1</v>
      </c>
      <c r="L31" s="8" t="s">
        <v>169</v>
      </c>
      <c r="M31" s="8" t="s">
        <v>160</v>
      </c>
      <c r="N31" s="22"/>
      <c r="O31" s="22"/>
      <c r="P31" s="23">
        <v>0</v>
      </c>
      <c r="Q31" s="22"/>
      <c r="R31" s="22"/>
      <c r="S31" s="25">
        <v>0.15</v>
      </c>
      <c r="T31" s="22"/>
      <c r="U31" s="22"/>
      <c r="V31" s="12">
        <v>0.55000000000000004</v>
      </c>
      <c r="W31" s="11"/>
      <c r="X31" s="11"/>
      <c r="Y31" s="15">
        <v>1</v>
      </c>
    </row>
    <row r="32" spans="1:26" ht="16.5" customHeight="1" x14ac:dyDescent="0.3">
      <c r="A32" s="130" t="s">
        <v>170</v>
      </c>
      <c r="B32" s="6" t="s">
        <v>24</v>
      </c>
      <c r="C32" s="7" t="s">
        <v>109</v>
      </c>
      <c r="D32" s="8" t="s">
        <v>171</v>
      </c>
      <c r="E32" s="28" t="s">
        <v>289</v>
      </c>
      <c r="F32" s="8" t="s">
        <v>172</v>
      </c>
      <c r="G32" s="8" t="s">
        <v>342</v>
      </c>
      <c r="H32" s="8"/>
      <c r="I32" s="8" t="s">
        <v>287</v>
      </c>
      <c r="J32" s="8" t="s">
        <v>86</v>
      </c>
      <c r="K32" s="10">
        <v>0.7</v>
      </c>
      <c r="L32" s="8" t="s">
        <v>173</v>
      </c>
      <c r="M32" s="8" t="s">
        <v>160</v>
      </c>
      <c r="N32" s="30"/>
      <c r="O32" s="30"/>
      <c r="P32" s="38"/>
      <c r="Q32" s="30"/>
      <c r="R32" s="30"/>
      <c r="S32" s="39">
        <v>0.82</v>
      </c>
      <c r="T32" s="30"/>
      <c r="U32" s="30"/>
      <c r="V32" s="30"/>
      <c r="W32" s="30"/>
      <c r="X32" s="30"/>
      <c r="Y32" s="128" t="s">
        <v>322</v>
      </c>
    </row>
    <row r="33" spans="1:25" ht="16.5" customHeight="1" x14ac:dyDescent="0.3">
      <c r="A33" s="130" t="s">
        <v>174</v>
      </c>
      <c r="B33" s="6" t="s">
        <v>24</v>
      </c>
      <c r="C33" s="7" t="s">
        <v>109</v>
      </c>
      <c r="D33" s="8" t="s">
        <v>171</v>
      </c>
      <c r="E33" s="28" t="s">
        <v>289</v>
      </c>
      <c r="F33" s="8" t="s">
        <v>175</v>
      </c>
      <c r="G33" s="8" t="s">
        <v>343</v>
      </c>
      <c r="H33" s="8" t="s">
        <v>176</v>
      </c>
      <c r="I33" s="8" t="s">
        <v>287</v>
      </c>
      <c r="J33" s="8" t="s">
        <v>30</v>
      </c>
      <c r="K33" s="10">
        <v>1</v>
      </c>
      <c r="L33" s="8" t="s">
        <v>177</v>
      </c>
      <c r="M33" s="8" t="s">
        <v>79</v>
      </c>
      <c r="N33" s="30"/>
      <c r="O33" s="30"/>
      <c r="P33" s="39">
        <v>0.86</v>
      </c>
      <c r="Q33" s="30"/>
      <c r="R33" s="30"/>
      <c r="S33" s="39">
        <v>0.88</v>
      </c>
      <c r="T33" s="30"/>
      <c r="U33" s="30"/>
      <c r="V33" s="40">
        <v>0.92</v>
      </c>
      <c r="W33" s="30"/>
      <c r="X33" s="30"/>
      <c r="Y33" s="128" t="s">
        <v>323</v>
      </c>
    </row>
    <row r="34" spans="1:25" ht="16.5" customHeight="1" x14ac:dyDescent="0.3">
      <c r="A34" s="130" t="s">
        <v>170</v>
      </c>
      <c r="B34" s="6" t="s">
        <v>24</v>
      </c>
      <c r="C34" s="7" t="s">
        <v>109</v>
      </c>
      <c r="D34" s="8" t="s">
        <v>171</v>
      </c>
      <c r="E34" s="28" t="s">
        <v>289</v>
      </c>
      <c r="F34" s="8" t="s">
        <v>178</v>
      </c>
      <c r="G34" s="8" t="s">
        <v>344</v>
      </c>
      <c r="H34" s="8" t="s">
        <v>179</v>
      </c>
      <c r="I34" s="8" t="s">
        <v>287</v>
      </c>
      <c r="J34" s="8" t="s">
        <v>30</v>
      </c>
      <c r="K34" s="10">
        <v>1E-3</v>
      </c>
      <c r="L34" s="8" t="s">
        <v>180</v>
      </c>
      <c r="M34" s="8" t="s">
        <v>160</v>
      </c>
      <c r="N34" s="30"/>
      <c r="O34" s="30"/>
      <c r="P34" s="63">
        <v>0</v>
      </c>
      <c r="Q34" s="30"/>
      <c r="R34" s="30"/>
      <c r="S34" s="63">
        <v>0</v>
      </c>
      <c r="T34" s="30"/>
      <c r="U34" s="30"/>
      <c r="V34" s="63">
        <v>0</v>
      </c>
      <c r="W34" s="30"/>
      <c r="X34" s="30"/>
      <c r="Y34" s="127">
        <v>0</v>
      </c>
    </row>
    <row r="35" spans="1:25" ht="16.5" customHeight="1" x14ac:dyDescent="0.3">
      <c r="A35" s="130" t="s">
        <v>181</v>
      </c>
      <c r="B35" s="6" t="s">
        <v>24</v>
      </c>
      <c r="C35" s="7" t="s">
        <v>182</v>
      </c>
      <c r="D35" s="8" t="s">
        <v>183</v>
      </c>
      <c r="E35" s="8" t="s">
        <v>184</v>
      </c>
      <c r="F35" s="8" t="s">
        <v>185</v>
      </c>
      <c r="G35" s="8" t="s">
        <v>186</v>
      </c>
      <c r="H35" s="8" t="s">
        <v>187</v>
      </c>
      <c r="I35" s="8" t="s">
        <v>287</v>
      </c>
      <c r="J35" s="8" t="s">
        <v>30</v>
      </c>
      <c r="K35" s="10">
        <v>1</v>
      </c>
      <c r="L35" s="8" t="s">
        <v>188</v>
      </c>
      <c r="M35" s="8" t="s">
        <v>32</v>
      </c>
      <c r="N35" s="42"/>
      <c r="O35" s="42"/>
      <c r="P35" s="25">
        <v>0.59</v>
      </c>
      <c r="Q35" s="39"/>
      <c r="R35" s="39"/>
      <c r="S35" s="39">
        <v>0.87</v>
      </c>
      <c r="T35" s="39"/>
      <c r="U35" s="39"/>
      <c r="V35" s="39">
        <v>0.91</v>
      </c>
      <c r="W35" s="39"/>
      <c r="X35" s="39"/>
      <c r="Y35" s="39">
        <v>0.99</v>
      </c>
    </row>
    <row r="36" spans="1:25" ht="16.5" customHeight="1" x14ac:dyDescent="0.3">
      <c r="A36" s="130" t="s">
        <v>189</v>
      </c>
      <c r="B36" s="6" t="s">
        <v>24</v>
      </c>
      <c r="C36" s="7" t="s">
        <v>182</v>
      </c>
      <c r="D36" s="8" t="s">
        <v>183</v>
      </c>
      <c r="E36" s="8" t="s">
        <v>184</v>
      </c>
      <c r="F36" s="8" t="s">
        <v>190</v>
      </c>
      <c r="G36" s="8" t="s">
        <v>191</v>
      </c>
      <c r="H36" s="8" t="s">
        <v>192</v>
      </c>
      <c r="I36" s="8" t="s">
        <v>287</v>
      </c>
      <c r="J36" s="8" t="s">
        <v>30</v>
      </c>
      <c r="K36" s="10">
        <v>1</v>
      </c>
      <c r="L36" s="8" t="s">
        <v>193</v>
      </c>
      <c r="M36" s="8" t="s">
        <v>32</v>
      </c>
      <c r="N36" s="30"/>
      <c r="O36" s="30"/>
      <c r="P36" s="39">
        <v>1</v>
      </c>
      <c r="Q36" s="39"/>
      <c r="R36" s="39"/>
      <c r="S36" s="39">
        <v>1</v>
      </c>
      <c r="T36" s="39"/>
      <c r="U36" s="39"/>
      <c r="V36" s="39">
        <v>1</v>
      </c>
      <c r="W36" s="39"/>
      <c r="X36" s="39"/>
      <c r="Y36" s="39">
        <v>1</v>
      </c>
    </row>
    <row r="37" spans="1:25" ht="16.5" customHeight="1" x14ac:dyDescent="0.3">
      <c r="A37" s="130" t="s">
        <v>194</v>
      </c>
      <c r="B37" s="6" t="s">
        <v>24</v>
      </c>
      <c r="C37" s="7" t="s">
        <v>182</v>
      </c>
      <c r="D37" s="8" t="s">
        <v>183</v>
      </c>
      <c r="E37" s="8" t="s">
        <v>184</v>
      </c>
      <c r="F37" s="8" t="s">
        <v>195</v>
      </c>
      <c r="G37" s="8" t="s">
        <v>196</v>
      </c>
      <c r="H37" s="8" t="s">
        <v>345</v>
      </c>
      <c r="I37" s="8" t="s">
        <v>287</v>
      </c>
      <c r="J37" s="8" t="s">
        <v>197</v>
      </c>
      <c r="K37" s="10">
        <v>1</v>
      </c>
      <c r="L37" s="8" t="s">
        <v>198</v>
      </c>
      <c r="M37" s="8" t="s">
        <v>32</v>
      </c>
      <c r="N37" s="30"/>
      <c r="O37" s="30"/>
      <c r="P37" s="30"/>
      <c r="Q37" s="30"/>
      <c r="R37" s="30"/>
      <c r="S37" s="39">
        <v>1</v>
      </c>
      <c r="T37" s="30"/>
      <c r="U37" s="30"/>
      <c r="V37" s="30"/>
      <c r="W37" s="30"/>
      <c r="X37" s="30"/>
      <c r="Y37" s="39">
        <v>1</v>
      </c>
    </row>
    <row r="38" spans="1:25" ht="16.5" customHeight="1" x14ac:dyDescent="0.3">
      <c r="A38" s="131" t="s">
        <v>210</v>
      </c>
      <c r="B38" s="6" t="s">
        <v>24</v>
      </c>
      <c r="C38" s="7" t="s">
        <v>182</v>
      </c>
      <c r="D38" s="8" t="s">
        <v>209</v>
      </c>
      <c r="E38" s="8" t="s">
        <v>211</v>
      </c>
      <c r="F38" s="8" t="s">
        <v>212</v>
      </c>
      <c r="G38" s="8" t="s">
        <v>213</v>
      </c>
      <c r="H38" s="8" t="s">
        <v>214</v>
      </c>
      <c r="I38" s="8" t="s">
        <v>287</v>
      </c>
      <c r="J38" s="8" t="s">
        <v>68</v>
      </c>
      <c r="K38" s="10">
        <v>1</v>
      </c>
      <c r="L38" s="8" t="s">
        <v>215</v>
      </c>
      <c r="M38" s="8" t="s">
        <v>160</v>
      </c>
      <c r="N38" s="39"/>
      <c r="O38" s="39"/>
      <c r="P38" s="39">
        <v>1</v>
      </c>
      <c r="Q38" s="39"/>
      <c r="R38" s="39"/>
      <c r="S38" s="39"/>
      <c r="T38" s="39"/>
      <c r="U38" s="12">
        <v>1</v>
      </c>
      <c r="V38" s="39"/>
      <c r="W38" s="39"/>
      <c r="X38" s="39"/>
      <c r="Y38" s="39">
        <v>1</v>
      </c>
    </row>
    <row r="39" spans="1:25" ht="16.5" customHeight="1" x14ac:dyDescent="0.3">
      <c r="A39" s="131" t="s">
        <v>216</v>
      </c>
      <c r="B39" s="6" t="s">
        <v>24</v>
      </c>
      <c r="C39" s="7" t="s">
        <v>182</v>
      </c>
      <c r="D39" s="8" t="s">
        <v>209</v>
      </c>
      <c r="E39" s="8" t="s">
        <v>211</v>
      </c>
      <c r="F39" s="8" t="s">
        <v>217</v>
      </c>
      <c r="G39" s="8" t="s">
        <v>218</v>
      </c>
      <c r="H39" s="8" t="s">
        <v>219</v>
      </c>
      <c r="I39" s="8" t="s">
        <v>287</v>
      </c>
      <c r="J39" s="8" t="s">
        <v>30</v>
      </c>
      <c r="K39" s="10">
        <v>1</v>
      </c>
      <c r="L39" s="8" t="s">
        <v>220</v>
      </c>
      <c r="M39" s="8" t="s">
        <v>160</v>
      </c>
      <c r="N39" s="39"/>
      <c r="O39" s="39"/>
      <c r="P39" s="39">
        <v>1</v>
      </c>
      <c r="Q39" s="39"/>
      <c r="R39" s="39"/>
      <c r="S39" s="39"/>
      <c r="T39" s="39"/>
      <c r="U39" s="12">
        <v>1</v>
      </c>
      <c r="V39" s="39"/>
      <c r="W39" s="39"/>
      <c r="X39" s="39"/>
      <c r="Y39" s="39">
        <v>1</v>
      </c>
    </row>
    <row r="40" spans="1:25" ht="16.5" customHeight="1" x14ac:dyDescent="0.3">
      <c r="A40" s="131" t="s">
        <v>221</v>
      </c>
      <c r="B40" s="6" t="s">
        <v>24</v>
      </c>
      <c r="C40" s="7" t="s">
        <v>182</v>
      </c>
      <c r="D40" s="8" t="s">
        <v>209</v>
      </c>
      <c r="E40" s="8" t="s">
        <v>222</v>
      </c>
      <c r="F40" s="8" t="s">
        <v>223</v>
      </c>
      <c r="G40" s="8" t="s">
        <v>224</v>
      </c>
      <c r="H40" s="8" t="s">
        <v>225</v>
      </c>
      <c r="I40" s="8" t="s">
        <v>287</v>
      </c>
      <c r="J40" s="8" t="s">
        <v>56</v>
      </c>
      <c r="K40" s="10">
        <v>1</v>
      </c>
      <c r="L40" s="8" t="s">
        <v>226</v>
      </c>
      <c r="M40" s="8" t="s">
        <v>32</v>
      </c>
      <c r="N40" s="39">
        <v>0.77</v>
      </c>
      <c r="O40" s="39">
        <v>1</v>
      </c>
      <c r="P40" s="39">
        <v>1</v>
      </c>
      <c r="Q40" s="39">
        <v>1</v>
      </c>
      <c r="R40" s="39">
        <v>1</v>
      </c>
      <c r="S40" s="39">
        <v>1</v>
      </c>
      <c r="T40" s="39">
        <v>0.92</v>
      </c>
      <c r="U40" s="39">
        <v>1</v>
      </c>
      <c r="V40" s="39">
        <v>1</v>
      </c>
      <c r="W40" s="39">
        <v>1</v>
      </c>
      <c r="X40" s="39">
        <v>1</v>
      </c>
      <c r="Y40" s="39">
        <v>1</v>
      </c>
    </row>
    <row r="41" spans="1:25" ht="16.5" customHeight="1" x14ac:dyDescent="0.3">
      <c r="A41" s="131" t="s">
        <v>227</v>
      </c>
      <c r="B41" s="6" t="s">
        <v>24</v>
      </c>
      <c r="C41" s="7" t="s">
        <v>182</v>
      </c>
      <c r="D41" s="8" t="s">
        <v>209</v>
      </c>
      <c r="E41" s="8" t="s">
        <v>222</v>
      </c>
      <c r="F41" s="8" t="s">
        <v>228</v>
      </c>
      <c r="G41" s="8" t="s">
        <v>229</v>
      </c>
      <c r="H41" s="8" t="s">
        <v>346</v>
      </c>
      <c r="I41" s="8" t="s">
        <v>287</v>
      </c>
      <c r="J41" s="8" t="s">
        <v>56</v>
      </c>
      <c r="K41" s="10">
        <v>1</v>
      </c>
      <c r="L41" s="8" t="s">
        <v>230</v>
      </c>
      <c r="M41" s="8" t="s">
        <v>160</v>
      </c>
      <c r="N41" s="39">
        <v>1</v>
      </c>
      <c r="O41" s="39">
        <v>1</v>
      </c>
      <c r="P41" s="39">
        <v>1</v>
      </c>
      <c r="Q41" s="39">
        <v>1</v>
      </c>
      <c r="R41" s="39">
        <v>1</v>
      </c>
      <c r="S41" s="39">
        <v>1</v>
      </c>
      <c r="T41" s="39">
        <v>1</v>
      </c>
      <c r="U41" s="39">
        <v>1</v>
      </c>
      <c r="V41" s="39">
        <v>1</v>
      </c>
      <c r="W41" s="39">
        <v>1</v>
      </c>
      <c r="X41" s="39">
        <v>1</v>
      </c>
      <c r="Y41" s="39">
        <v>1</v>
      </c>
    </row>
    <row r="42" spans="1:25" ht="16.5" customHeight="1" x14ac:dyDescent="0.3">
      <c r="A42" s="130" t="s">
        <v>231</v>
      </c>
      <c r="B42" s="6" t="s">
        <v>24</v>
      </c>
      <c r="C42" s="7" t="s">
        <v>182</v>
      </c>
      <c r="D42" s="8" t="s">
        <v>232</v>
      </c>
      <c r="E42" s="8" t="s">
        <v>233</v>
      </c>
      <c r="F42" s="9" t="s">
        <v>234</v>
      </c>
      <c r="G42" s="9" t="s">
        <v>235</v>
      </c>
      <c r="H42" s="8" t="s">
        <v>236</v>
      </c>
      <c r="I42" s="8" t="s">
        <v>287</v>
      </c>
      <c r="J42" s="8" t="s">
        <v>30</v>
      </c>
      <c r="K42" s="10">
        <v>1</v>
      </c>
      <c r="L42" s="8" t="s">
        <v>347</v>
      </c>
      <c r="M42" s="8" t="s">
        <v>32</v>
      </c>
      <c r="N42" s="30"/>
      <c r="O42" s="30"/>
      <c r="P42" s="15">
        <v>1</v>
      </c>
      <c r="Q42" s="30"/>
      <c r="R42" s="30"/>
      <c r="S42" s="31">
        <v>1</v>
      </c>
      <c r="T42" s="30"/>
      <c r="U42" s="30"/>
      <c r="V42" s="43">
        <v>1</v>
      </c>
      <c r="W42" s="30"/>
      <c r="X42" s="30"/>
      <c r="Y42" s="15">
        <v>1</v>
      </c>
    </row>
    <row r="43" spans="1:25" ht="20.25" customHeight="1" x14ac:dyDescent="0.3">
      <c r="A43" s="130" t="s">
        <v>237</v>
      </c>
      <c r="B43" s="6" t="s">
        <v>24</v>
      </c>
      <c r="C43" s="7" t="s">
        <v>182</v>
      </c>
      <c r="D43" s="8" t="s">
        <v>232</v>
      </c>
      <c r="E43" s="8" t="s">
        <v>233</v>
      </c>
      <c r="F43" s="9" t="s">
        <v>238</v>
      </c>
      <c r="G43" s="9" t="s">
        <v>348</v>
      </c>
      <c r="H43" s="8" t="s">
        <v>239</v>
      </c>
      <c r="I43" s="8" t="s">
        <v>287</v>
      </c>
      <c r="J43" s="8" t="s">
        <v>30</v>
      </c>
      <c r="K43" s="10">
        <v>1</v>
      </c>
      <c r="L43" s="8" t="s">
        <v>240</v>
      </c>
      <c r="M43" s="8" t="s">
        <v>32</v>
      </c>
      <c r="N43" s="30"/>
      <c r="O43" s="30"/>
      <c r="P43" s="15">
        <v>1</v>
      </c>
      <c r="Q43" s="30"/>
      <c r="R43" s="30"/>
      <c r="S43" s="31">
        <v>1</v>
      </c>
      <c r="T43" s="30"/>
      <c r="U43" s="30"/>
      <c r="V43" s="43">
        <v>1</v>
      </c>
      <c r="W43" s="30"/>
      <c r="X43" s="30"/>
      <c r="Y43" s="15">
        <v>1</v>
      </c>
    </row>
    <row r="44" spans="1:25" ht="16.5" customHeight="1" x14ac:dyDescent="0.3">
      <c r="A44" s="130" t="s">
        <v>241</v>
      </c>
      <c r="B44" s="6" t="s">
        <v>24</v>
      </c>
      <c r="C44" s="7" t="s">
        <v>182</v>
      </c>
      <c r="D44" s="8" t="s">
        <v>242</v>
      </c>
      <c r="E44" s="8" t="s">
        <v>243</v>
      </c>
      <c r="F44" s="8" t="s">
        <v>244</v>
      </c>
      <c r="G44" s="8" t="s">
        <v>245</v>
      </c>
      <c r="H44" s="8"/>
      <c r="I44" s="8" t="s">
        <v>287</v>
      </c>
      <c r="J44" s="6" t="s">
        <v>120</v>
      </c>
      <c r="K44" s="10">
        <v>1</v>
      </c>
      <c r="L44" s="8" t="s">
        <v>246</v>
      </c>
      <c r="M44" s="8" t="s">
        <v>32</v>
      </c>
      <c r="N44" s="30"/>
      <c r="O44" s="30"/>
      <c r="P44" s="30"/>
      <c r="Q44" s="30"/>
      <c r="R44" s="30"/>
      <c r="S44" s="30"/>
      <c r="T44" s="30"/>
      <c r="U44" s="30"/>
      <c r="V44" s="30"/>
      <c r="W44" s="30"/>
      <c r="X44" s="30"/>
      <c r="Y44" s="44">
        <v>1</v>
      </c>
    </row>
    <row r="45" spans="1:25" ht="16.5" customHeight="1" x14ac:dyDescent="0.3">
      <c r="A45" s="130" t="s">
        <v>247</v>
      </c>
      <c r="B45" s="6" t="s">
        <v>24</v>
      </c>
      <c r="C45" s="45" t="s">
        <v>248</v>
      </c>
      <c r="D45" s="8" t="s">
        <v>249</v>
      </c>
      <c r="E45" s="8" t="s">
        <v>250</v>
      </c>
      <c r="F45" s="8" t="s">
        <v>251</v>
      </c>
      <c r="G45" s="8" t="s">
        <v>252</v>
      </c>
      <c r="H45" s="46" t="s">
        <v>253</v>
      </c>
      <c r="I45" s="8" t="s">
        <v>287</v>
      </c>
      <c r="J45" s="68" t="s">
        <v>30</v>
      </c>
      <c r="K45" s="10">
        <v>1</v>
      </c>
      <c r="L45" s="8" t="s">
        <v>254</v>
      </c>
      <c r="M45" s="8" t="s">
        <v>32</v>
      </c>
      <c r="N45" s="20"/>
      <c r="O45" s="20"/>
      <c r="P45" s="47">
        <v>0.38</v>
      </c>
      <c r="Q45" s="20"/>
      <c r="R45" s="20"/>
      <c r="S45" s="47">
        <v>0.55000000000000004</v>
      </c>
      <c r="T45" s="41"/>
      <c r="U45" s="41"/>
      <c r="V45" s="13">
        <v>0.73</v>
      </c>
      <c r="W45" s="41"/>
      <c r="X45" s="41"/>
      <c r="Y45" s="48">
        <v>1.02</v>
      </c>
    </row>
    <row r="46" spans="1:25" ht="16.5" customHeight="1" x14ac:dyDescent="0.3">
      <c r="A46" s="130" t="s">
        <v>255</v>
      </c>
      <c r="B46" s="6" t="s">
        <v>24</v>
      </c>
      <c r="C46" s="45" t="s">
        <v>248</v>
      </c>
      <c r="D46" s="8" t="s">
        <v>249</v>
      </c>
      <c r="E46" s="8" t="s">
        <v>250</v>
      </c>
      <c r="F46" s="8" t="s">
        <v>256</v>
      </c>
      <c r="G46" s="49" t="s">
        <v>257</v>
      </c>
      <c r="H46" s="50" t="s">
        <v>258</v>
      </c>
      <c r="I46" s="8" t="s">
        <v>287</v>
      </c>
      <c r="J46" s="69" t="s">
        <v>86</v>
      </c>
      <c r="K46" s="51">
        <v>1</v>
      </c>
      <c r="L46" s="8" t="s">
        <v>259</v>
      </c>
      <c r="M46" s="8" t="s">
        <v>160</v>
      </c>
      <c r="N46" s="52"/>
      <c r="O46" s="52"/>
      <c r="P46" s="52"/>
      <c r="Q46" s="52"/>
      <c r="R46" s="52"/>
      <c r="S46" s="47">
        <v>0.5</v>
      </c>
      <c r="T46" s="52"/>
      <c r="U46" s="52"/>
      <c r="V46" s="52"/>
      <c r="W46" s="52"/>
      <c r="X46" s="52"/>
      <c r="Y46" s="15">
        <v>1</v>
      </c>
    </row>
    <row r="47" spans="1:25" ht="16.5" customHeight="1" x14ac:dyDescent="0.3">
      <c r="A47" s="130" t="s">
        <v>260</v>
      </c>
      <c r="B47" s="6" t="s">
        <v>24</v>
      </c>
      <c r="C47" s="45" t="s">
        <v>248</v>
      </c>
      <c r="D47" s="8" t="s">
        <v>249</v>
      </c>
      <c r="E47" s="8" t="s">
        <v>250</v>
      </c>
      <c r="F47" s="8" t="s">
        <v>261</v>
      </c>
      <c r="G47" s="8" t="s">
        <v>262</v>
      </c>
      <c r="H47" s="53" t="s">
        <v>263</v>
      </c>
      <c r="I47" s="8" t="s">
        <v>287</v>
      </c>
      <c r="J47" s="70" t="s">
        <v>197</v>
      </c>
      <c r="K47" s="10">
        <v>1</v>
      </c>
      <c r="L47" s="8" t="s">
        <v>264</v>
      </c>
      <c r="M47" s="8" t="s">
        <v>32</v>
      </c>
      <c r="N47" s="52"/>
      <c r="O47" s="52"/>
      <c r="P47" s="52"/>
      <c r="Q47" s="52"/>
      <c r="R47" s="52"/>
      <c r="S47" s="47">
        <v>0.5</v>
      </c>
      <c r="T47" s="52"/>
      <c r="U47" s="52"/>
      <c r="V47" s="52"/>
      <c r="W47" s="52"/>
      <c r="X47" s="52"/>
      <c r="Y47" s="15">
        <v>0.99</v>
      </c>
    </row>
    <row r="48" spans="1:25" ht="16.5" customHeight="1" x14ac:dyDescent="0.3">
      <c r="A48" s="130" t="s">
        <v>265</v>
      </c>
      <c r="B48" s="6" t="s">
        <v>24</v>
      </c>
      <c r="C48" s="7" t="s">
        <v>182</v>
      </c>
      <c r="D48" s="8" t="s">
        <v>242</v>
      </c>
      <c r="E48" s="8" t="s">
        <v>243</v>
      </c>
      <c r="F48" s="54" t="s">
        <v>349</v>
      </c>
      <c r="G48" s="8" t="s">
        <v>266</v>
      </c>
      <c r="H48" s="8"/>
      <c r="I48" s="8" t="s">
        <v>287</v>
      </c>
      <c r="J48" s="6" t="s">
        <v>86</v>
      </c>
      <c r="K48" s="10">
        <v>0.9</v>
      </c>
      <c r="L48" s="8" t="s">
        <v>267</v>
      </c>
      <c r="M48" s="8" t="s">
        <v>79</v>
      </c>
      <c r="N48" s="30"/>
      <c r="O48" s="30"/>
      <c r="P48" s="30"/>
      <c r="Q48" s="30"/>
      <c r="R48" s="30"/>
      <c r="S48" s="31">
        <v>0.96</v>
      </c>
      <c r="T48" s="30"/>
      <c r="U48" s="30"/>
      <c r="V48" s="30"/>
      <c r="W48" s="30"/>
      <c r="X48" s="30"/>
      <c r="Y48" s="55">
        <v>0.71</v>
      </c>
    </row>
    <row r="49" spans="1:25" ht="18" customHeight="1" x14ac:dyDescent="0.3">
      <c r="A49" s="130" t="s">
        <v>268</v>
      </c>
      <c r="B49" s="6" t="s">
        <v>24</v>
      </c>
      <c r="C49" s="7" t="s">
        <v>182</v>
      </c>
      <c r="D49" s="8" t="s">
        <v>242</v>
      </c>
      <c r="E49" s="8" t="s">
        <v>243</v>
      </c>
      <c r="F49" s="8" t="s">
        <v>350</v>
      </c>
      <c r="G49" s="8" t="s">
        <v>351</v>
      </c>
      <c r="H49" s="8"/>
      <c r="I49" s="8" t="s">
        <v>287</v>
      </c>
      <c r="J49" s="6" t="s">
        <v>120</v>
      </c>
      <c r="K49" s="10">
        <v>0.8</v>
      </c>
      <c r="L49" s="8" t="s">
        <v>269</v>
      </c>
      <c r="M49" s="8" t="s">
        <v>79</v>
      </c>
      <c r="N49" s="30"/>
      <c r="O49" s="30"/>
      <c r="P49" s="30"/>
      <c r="Q49" s="30"/>
      <c r="R49" s="30"/>
      <c r="S49" s="30"/>
      <c r="T49" s="30"/>
      <c r="U49" s="30"/>
      <c r="V49" s="30"/>
      <c r="W49" s="30"/>
      <c r="X49" s="30"/>
      <c r="Y49" s="55">
        <v>0.77</v>
      </c>
    </row>
    <row r="50" spans="1:25" ht="17.25" customHeight="1" x14ac:dyDescent="0.3">
      <c r="A50" s="130" t="s">
        <v>270</v>
      </c>
      <c r="B50" s="6" t="s">
        <v>24</v>
      </c>
      <c r="C50" s="7" t="s">
        <v>182</v>
      </c>
      <c r="D50" s="8" t="s">
        <v>271</v>
      </c>
      <c r="E50" s="8" t="s">
        <v>290</v>
      </c>
      <c r="F50" s="8" t="s">
        <v>352</v>
      </c>
      <c r="G50" s="8" t="s">
        <v>272</v>
      </c>
      <c r="H50" s="8"/>
      <c r="I50" s="8" t="s">
        <v>287</v>
      </c>
      <c r="J50" s="6" t="s">
        <v>86</v>
      </c>
      <c r="K50" s="10">
        <v>1</v>
      </c>
      <c r="L50" s="8" t="s">
        <v>273</v>
      </c>
      <c r="M50" s="8" t="s">
        <v>32</v>
      </c>
      <c r="N50" s="30"/>
      <c r="O50" s="30"/>
      <c r="P50" s="30"/>
      <c r="Q50" s="30"/>
      <c r="R50" s="30"/>
      <c r="S50" s="25">
        <v>0.45</v>
      </c>
      <c r="T50" s="30"/>
      <c r="U50" s="30"/>
      <c r="V50" s="30"/>
      <c r="W50" s="30"/>
      <c r="X50" s="30"/>
      <c r="Y50" s="55">
        <v>0.86</v>
      </c>
    </row>
    <row r="51" spans="1:25" ht="16.5" customHeight="1" x14ac:dyDescent="0.3">
      <c r="A51" s="130" t="s">
        <v>274</v>
      </c>
      <c r="B51" s="6" t="s">
        <v>24</v>
      </c>
      <c r="C51" s="7" t="s">
        <v>182</v>
      </c>
      <c r="D51" s="8" t="s">
        <v>271</v>
      </c>
      <c r="E51" s="8" t="s">
        <v>290</v>
      </c>
      <c r="F51" s="8" t="s">
        <v>353</v>
      </c>
      <c r="G51" s="8" t="s">
        <v>354</v>
      </c>
      <c r="H51" s="8"/>
      <c r="I51" s="8" t="s">
        <v>287</v>
      </c>
      <c r="J51" s="6" t="s">
        <v>197</v>
      </c>
      <c r="K51" s="10">
        <v>1</v>
      </c>
      <c r="L51" s="8" t="s">
        <v>355</v>
      </c>
      <c r="M51" s="8" t="s">
        <v>275</v>
      </c>
      <c r="N51" s="56"/>
      <c r="O51" s="56"/>
      <c r="P51" s="56"/>
      <c r="Q51" s="56"/>
      <c r="R51" s="56"/>
      <c r="S51" s="57">
        <v>0.25</v>
      </c>
      <c r="T51" s="56"/>
      <c r="U51" s="56"/>
      <c r="V51" s="56"/>
      <c r="W51" s="56"/>
      <c r="X51" s="56"/>
      <c r="Y51" s="102">
        <v>1</v>
      </c>
    </row>
    <row r="52" spans="1:25" ht="16.5" customHeight="1" x14ac:dyDescent="0.3">
      <c r="A52" s="130" t="s">
        <v>276</v>
      </c>
      <c r="B52" s="6" t="s">
        <v>24</v>
      </c>
      <c r="C52" s="7" t="s">
        <v>182</v>
      </c>
      <c r="D52" s="8" t="s">
        <v>271</v>
      </c>
      <c r="E52" s="8" t="s">
        <v>290</v>
      </c>
      <c r="F52" s="8" t="s">
        <v>277</v>
      </c>
      <c r="G52" s="8" t="s">
        <v>278</v>
      </c>
      <c r="H52" s="8"/>
      <c r="I52" s="8" t="s">
        <v>287</v>
      </c>
      <c r="J52" s="6" t="s">
        <v>197</v>
      </c>
      <c r="K52" s="10">
        <v>1</v>
      </c>
      <c r="L52" s="8" t="s">
        <v>279</v>
      </c>
      <c r="M52" s="49" t="s">
        <v>32</v>
      </c>
      <c r="N52" s="58"/>
      <c r="O52" s="58"/>
      <c r="P52" s="58"/>
      <c r="Q52" s="58"/>
      <c r="R52" s="58"/>
      <c r="S52" s="105">
        <v>0.44</v>
      </c>
      <c r="T52" s="58"/>
      <c r="U52" s="58"/>
      <c r="V52" s="58"/>
      <c r="W52" s="58"/>
      <c r="X52" s="59"/>
      <c r="Y52" s="103">
        <v>0.94</v>
      </c>
    </row>
    <row r="53" spans="1:25" ht="16.5" customHeight="1" x14ac:dyDescent="0.3">
      <c r="A53" s="130" t="s">
        <v>280</v>
      </c>
      <c r="B53" s="6" t="s">
        <v>24</v>
      </c>
      <c r="C53" s="7" t="s">
        <v>182</v>
      </c>
      <c r="D53" s="8" t="s">
        <v>271</v>
      </c>
      <c r="E53" s="8" t="s">
        <v>290</v>
      </c>
      <c r="F53" s="8" t="s">
        <v>281</v>
      </c>
      <c r="G53" s="8" t="s">
        <v>356</v>
      </c>
      <c r="H53" s="46"/>
      <c r="I53" s="8" t="s">
        <v>287</v>
      </c>
      <c r="J53" s="6" t="s">
        <v>197</v>
      </c>
      <c r="K53" s="60">
        <v>1</v>
      </c>
      <c r="L53" s="8" t="s">
        <v>357</v>
      </c>
      <c r="M53" s="49" t="s">
        <v>32</v>
      </c>
      <c r="N53" s="58"/>
      <c r="O53" s="58"/>
      <c r="P53" s="58"/>
      <c r="Q53" s="58"/>
      <c r="R53" s="58"/>
      <c r="S53" s="106">
        <v>0.55000000000000004</v>
      </c>
      <c r="T53" s="58"/>
      <c r="U53" s="58"/>
      <c r="V53" s="58"/>
      <c r="W53" s="58"/>
      <c r="X53" s="59"/>
      <c r="Y53" s="104">
        <v>0.99</v>
      </c>
    </row>
    <row r="54" spans="1:25" ht="16.5" customHeight="1" x14ac:dyDescent="0.3">
      <c r="A54" s="130" t="s">
        <v>282</v>
      </c>
      <c r="B54" s="6" t="s">
        <v>24</v>
      </c>
      <c r="C54" s="7" t="s">
        <v>182</v>
      </c>
      <c r="D54" s="8" t="s">
        <v>271</v>
      </c>
      <c r="E54" s="8" t="s">
        <v>290</v>
      </c>
      <c r="F54" s="8" t="s">
        <v>358</v>
      </c>
      <c r="G54" s="61" t="s">
        <v>283</v>
      </c>
      <c r="H54" s="50" t="s">
        <v>284</v>
      </c>
      <c r="I54" s="8" t="s">
        <v>287</v>
      </c>
      <c r="J54" s="97" t="s">
        <v>197</v>
      </c>
      <c r="K54" s="62">
        <v>1</v>
      </c>
      <c r="L54" s="8" t="s">
        <v>285</v>
      </c>
      <c r="M54" s="49" t="s">
        <v>32</v>
      </c>
      <c r="N54" s="58"/>
      <c r="O54" s="58"/>
      <c r="P54" s="58"/>
      <c r="Q54" s="58"/>
      <c r="R54" s="58"/>
      <c r="S54" s="105">
        <v>0.28999999999999998</v>
      </c>
      <c r="T54" s="58"/>
      <c r="U54" s="58"/>
      <c r="V54" s="58"/>
      <c r="W54" s="58"/>
      <c r="X54" s="59"/>
      <c r="Y54" s="104">
        <v>0.97</v>
      </c>
    </row>
    <row r="55" spans="1:25" ht="16.5" customHeight="1" x14ac:dyDescent="0.3">
      <c r="A55" s="130" t="s">
        <v>307</v>
      </c>
      <c r="B55" s="6" t="s">
        <v>24</v>
      </c>
      <c r="C55" s="7" t="s">
        <v>182</v>
      </c>
      <c r="D55" s="8" t="s">
        <v>359</v>
      </c>
      <c r="E55" s="8" t="s">
        <v>200</v>
      </c>
      <c r="F55" s="8" t="s">
        <v>201</v>
      </c>
      <c r="G55" s="8" t="s">
        <v>202</v>
      </c>
      <c r="H55" s="8"/>
      <c r="I55" s="49" t="s">
        <v>287</v>
      </c>
      <c r="J55" s="98" t="s">
        <v>86</v>
      </c>
      <c r="K55" s="51">
        <v>0.9</v>
      </c>
      <c r="L55" s="8" t="s">
        <v>203</v>
      </c>
      <c r="M55" s="8" t="s">
        <v>160</v>
      </c>
      <c r="N55" s="30"/>
      <c r="O55" s="30"/>
      <c r="P55" s="30"/>
      <c r="Q55" s="30"/>
      <c r="R55" s="30"/>
      <c r="S55" s="30">
        <v>1</v>
      </c>
      <c r="T55" s="30"/>
      <c r="U55" s="30"/>
      <c r="V55" s="30"/>
      <c r="W55" s="30"/>
      <c r="X55" s="99"/>
      <c r="Y55" s="104">
        <v>1</v>
      </c>
    </row>
    <row r="56" spans="1:25" ht="16.5" customHeight="1" x14ac:dyDescent="0.3">
      <c r="A56" s="130" t="s">
        <v>308</v>
      </c>
      <c r="B56" s="6" t="s">
        <v>24</v>
      </c>
      <c r="C56" s="7" t="s">
        <v>182</v>
      </c>
      <c r="D56" s="8" t="s">
        <v>359</v>
      </c>
      <c r="E56" s="8" t="s">
        <v>200</v>
      </c>
      <c r="F56" s="8" t="s">
        <v>204</v>
      </c>
      <c r="G56" s="8" t="s">
        <v>360</v>
      </c>
      <c r="H56" s="8"/>
      <c r="I56" s="49" t="s">
        <v>287</v>
      </c>
      <c r="J56" s="98" t="s">
        <v>86</v>
      </c>
      <c r="K56" s="51">
        <v>0.8</v>
      </c>
      <c r="L56" s="8" t="s">
        <v>205</v>
      </c>
      <c r="M56" s="8" t="s">
        <v>160</v>
      </c>
      <c r="N56" s="30"/>
      <c r="O56" s="30"/>
      <c r="P56" s="30"/>
      <c r="Q56" s="30"/>
      <c r="R56" s="30"/>
      <c r="S56" s="30">
        <v>1</v>
      </c>
      <c r="T56" s="30"/>
      <c r="U56" s="30"/>
      <c r="V56" s="30"/>
      <c r="W56" s="30"/>
      <c r="X56" s="99"/>
      <c r="Y56" s="104">
        <v>0.99</v>
      </c>
    </row>
    <row r="57" spans="1:25" ht="16.5" customHeight="1" x14ac:dyDescent="0.3">
      <c r="A57" s="130" t="s">
        <v>309</v>
      </c>
      <c r="B57" s="6" t="s">
        <v>24</v>
      </c>
      <c r="C57" s="7" t="s">
        <v>182</v>
      </c>
      <c r="D57" s="8" t="s">
        <v>359</v>
      </c>
      <c r="E57" s="8" t="s">
        <v>200</v>
      </c>
      <c r="F57" s="8" t="s">
        <v>206</v>
      </c>
      <c r="G57" s="8" t="s">
        <v>207</v>
      </c>
      <c r="H57" s="8"/>
      <c r="I57" s="49" t="s">
        <v>287</v>
      </c>
      <c r="J57" s="98" t="s">
        <v>120</v>
      </c>
      <c r="K57" s="51">
        <v>1</v>
      </c>
      <c r="L57" s="8" t="s">
        <v>208</v>
      </c>
      <c r="M57" s="8" t="s">
        <v>32</v>
      </c>
      <c r="O57" s="30"/>
      <c r="P57" s="30"/>
      <c r="Q57" s="30"/>
      <c r="R57" s="30"/>
      <c r="S57" s="30"/>
      <c r="T57" s="30"/>
      <c r="U57" s="30"/>
      <c r="V57" s="30"/>
      <c r="W57" s="30"/>
      <c r="X57" s="99"/>
      <c r="Y57" s="104">
        <v>0.95</v>
      </c>
    </row>
    <row r="58" spans="1:25" ht="16.5" customHeight="1" x14ac:dyDescent="0.25"/>
    <row r="59" spans="1:25" ht="16.5" customHeight="1" thickBot="1" x14ac:dyDescent="0.3"/>
    <row r="60" spans="1:25" ht="16.5" customHeight="1" thickBot="1" x14ac:dyDescent="0.3">
      <c r="E60" s="162"/>
      <c r="F60" s="163"/>
      <c r="G60" s="164"/>
    </row>
    <row r="61" spans="1:25" ht="16.5" customHeight="1" x14ac:dyDescent="0.25"/>
    <row r="62" spans="1:25" ht="16.5" customHeight="1" x14ac:dyDescent="0.25"/>
    <row r="63" spans="1:25" ht="16.5" customHeight="1" x14ac:dyDescent="0.25"/>
    <row r="64" spans="1:25"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row r="590" ht="16.5" customHeight="1" x14ac:dyDescent="0.25"/>
    <row r="591" ht="16.5" customHeight="1" x14ac:dyDescent="0.25"/>
    <row r="592" ht="16.5" customHeight="1" x14ac:dyDescent="0.25"/>
    <row r="593" ht="16.5" customHeight="1" x14ac:dyDescent="0.25"/>
    <row r="594" ht="16.5" customHeight="1" x14ac:dyDescent="0.25"/>
    <row r="595" ht="16.5" customHeight="1" x14ac:dyDescent="0.25"/>
    <row r="596" ht="16.5" customHeight="1" x14ac:dyDescent="0.25"/>
    <row r="597" ht="16.5" customHeight="1" x14ac:dyDescent="0.25"/>
    <row r="598" ht="16.5" customHeight="1" x14ac:dyDescent="0.25"/>
    <row r="599" ht="16.5" customHeight="1" x14ac:dyDescent="0.25"/>
    <row r="600" ht="16.5" customHeight="1" x14ac:dyDescent="0.25"/>
    <row r="601" ht="16.5" customHeight="1" x14ac:dyDescent="0.25"/>
    <row r="602" ht="16.5" customHeight="1" x14ac:dyDescent="0.25"/>
    <row r="603" ht="16.5" customHeight="1" x14ac:dyDescent="0.25"/>
    <row r="604" ht="16.5" customHeight="1" x14ac:dyDescent="0.25"/>
    <row r="605" ht="16.5" customHeight="1" x14ac:dyDescent="0.25"/>
    <row r="606" ht="16.5" customHeight="1" x14ac:dyDescent="0.25"/>
    <row r="607" ht="16.5" customHeight="1" x14ac:dyDescent="0.25"/>
    <row r="608" ht="16.5" customHeight="1" x14ac:dyDescent="0.25"/>
    <row r="609" ht="16.5" customHeight="1" x14ac:dyDescent="0.25"/>
    <row r="610" ht="16.5" customHeight="1" x14ac:dyDescent="0.25"/>
    <row r="611" ht="16.5" customHeight="1" x14ac:dyDescent="0.25"/>
    <row r="612" ht="16.5" customHeight="1" x14ac:dyDescent="0.25"/>
    <row r="613" ht="16.5" customHeight="1" x14ac:dyDescent="0.25"/>
    <row r="614" ht="16.5" customHeight="1" x14ac:dyDescent="0.25"/>
    <row r="615" ht="16.5" customHeight="1" x14ac:dyDescent="0.25"/>
    <row r="616" ht="16.5" customHeight="1" x14ac:dyDescent="0.25"/>
    <row r="617" ht="16.5" customHeight="1" x14ac:dyDescent="0.25"/>
    <row r="618" ht="16.5" customHeight="1" x14ac:dyDescent="0.25"/>
    <row r="619" ht="16.5" customHeight="1" x14ac:dyDescent="0.25"/>
    <row r="620" ht="16.5" customHeight="1" x14ac:dyDescent="0.25"/>
    <row r="621" ht="16.5" customHeight="1" x14ac:dyDescent="0.25"/>
    <row r="622" ht="16.5" customHeight="1" x14ac:dyDescent="0.25"/>
    <row r="623" ht="16.5" customHeight="1" x14ac:dyDescent="0.25"/>
    <row r="624" ht="16.5" customHeight="1" x14ac:dyDescent="0.25"/>
    <row r="625" ht="16.5" customHeight="1" x14ac:dyDescent="0.25"/>
    <row r="626" ht="16.5" customHeight="1" x14ac:dyDescent="0.25"/>
    <row r="627" ht="16.5" customHeight="1" x14ac:dyDescent="0.25"/>
    <row r="628" ht="16.5" customHeight="1" x14ac:dyDescent="0.25"/>
    <row r="629" ht="16.5" customHeight="1" x14ac:dyDescent="0.25"/>
    <row r="630" ht="16.5" customHeight="1" x14ac:dyDescent="0.25"/>
    <row r="631" ht="16.5" customHeight="1" x14ac:dyDescent="0.25"/>
    <row r="632" ht="16.5" customHeight="1" x14ac:dyDescent="0.25"/>
    <row r="633" ht="16.5" customHeight="1" x14ac:dyDescent="0.25"/>
    <row r="634" ht="16.5" customHeight="1" x14ac:dyDescent="0.25"/>
    <row r="635" ht="16.5" customHeight="1" x14ac:dyDescent="0.25"/>
    <row r="636" ht="16.5" customHeight="1" x14ac:dyDescent="0.25"/>
    <row r="637" ht="16.5" customHeight="1" x14ac:dyDescent="0.25"/>
    <row r="638" ht="16.5" customHeight="1" x14ac:dyDescent="0.25"/>
    <row r="639" ht="16.5" customHeight="1" x14ac:dyDescent="0.25"/>
    <row r="640" ht="16.5" customHeight="1" x14ac:dyDescent="0.25"/>
    <row r="641" ht="16.5" customHeight="1" x14ac:dyDescent="0.25"/>
    <row r="642" ht="16.5" customHeight="1" x14ac:dyDescent="0.25"/>
    <row r="643" ht="16.5" customHeight="1" x14ac:dyDescent="0.25"/>
    <row r="644" ht="16.5" customHeight="1" x14ac:dyDescent="0.25"/>
    <row r="645" ht="16.5" customHeight="1" x14ac:dyDescent="0.25"/>
    <row r="646" ht="16.5" customHeight="1" x14ac:dyDescent="0.25"/>
    <row r="647" ht="16.5" customHeight="1" x14ac:dyDescent="0.25"/>
    <row r="648" ht="16.5" customHeight="1" x14ac:dyDescent="0.25"/>
    <row r="649" ht="16.5" customHeight="1" x14ac:dyDescent="0.25"/>
    <row r="650" ht="16.5" customHeight="1" x14ac:dyDescent="0.25"/>
    <row r="651" ht="16.5" customHeight="1" x14ac:dyDescent="0.25"/>
    <row r="652" ht="16.5" customHeight="1" x14ac:dyDescent="0.25"/>
    <row r="653" ht="16.5" customHeight="1" x14ac:dyDescent="0.25"/>
    <row r="654" ht="16.5" customHeight="1" x14ac:dyDescent="0.25"/>
    <row r="655" ht="16.5" customHeight="1" x14ac:dyDescent="0.25"/>
    <row r="656" ht="16.5" customHeight="1" x14ac:dyDescent="0.25"/>
    <row r="657" ht="16.5" customHeight="1" x14ac:dyDescent="0.25"/>
    <row r="658" ht="16.5" customHeight="1" x14ac:dyDescent="0.25"/>
    <row r="659" ht="16.5" customHeight="1" x14ac:dyDescent="0.25"/>
    <row r="660" ht="16.5" customHeight="1" x14ac:dyDescent="0.25"/>
    <row r="661" ht="16.5" customHeight="1" x14ac:dyDescent="0.25"/>
    <row r="662" ht="16.5" customHeight="1" x14ac:dyDescent="0.25"/>
    <row r="663" ht="16.5" customHeight="1" x14ac:dyDescent="0.25"/>
    <row r="664" ht="16.5" customHeight="1" x14ac:dyDescent="0.25"/>
    <row r="665" ht="16.5" customHeight="1" x14ac:dyDescent="0.25"/>
    <row r="666" ht="16.5" customHeight="1" x14ac:dyDescent="0.25"/>
    <row r="667" ht="16.5" customHeight="1" x14ac:dyDescent="0.25"/>
    <row r="668" ht="16.5" customHeight="1" x14ac:dyDescent="0.25"/>
    <row r="669" ht="16.5" customHeight="1" x14ac:dyDescent="0.25"/>
    <row r="670" ht="16.5" customHeight="1" x14ac:dyDescent="0.25"/>
    <row r="671" ht="16.5" customHeight="1" x14ac:dyDescent="0.25"/>
    <row r="672" ht="16.5" customHeight="1" x14ac:dyDescent="0.25"/>
    <row r="673" ht="16.5" customHeight="1" x14ac:dyDescent="0.25"/>
    <row r="674" ht="16.5" customHeight="1" x14ac:dyDescent="0.25"/>
    <row r="675" ht="16.5" customHeight="1" x14ac:dyDescent="0.25"/>
    <row r="676" ht="16.5" customHeight="1" x14ac:dyDescent="0.25"/>
    <row r="677" ht="16.5" customHeight="1" x14ac:dyDescent="0.25"/>
    <row r="678" ht="16.5" customHeight="1" x14ac:dyDescent="0.25"/>
    <row r="679" ht="16.5" customHeight="1" x14ac:dyDescent="0.25"/>
    <row r="680" ht="16.5" customHeight="1" x14ac:dyDescent="0.25"/>
    <row r="681" ht="16.5" customHeight="1" x14ac:dyDescent="0.25"/>
    <row r="682" ht="16.5" customHeight="1" x14ac:dyDescent="0.25"/>
    <row r="683" ht="16.5" customHeight="1" x14ac:dyDescent="0.25"/>
    <row r="684" ht="16.5" customHeight="1" x14ac:dyDescent="0.25"/>
    <row r="685" ht="16.5" customHeight="1" x14ac:dyDescent="0.25"/>
    <row r="686" ht="16.5" customHeight="1" x14ac:dyDescent="0.25"/>
    <row r="687" ht="16.5" customHeight="1" x14ac:dyDescent="0.25"/>
    <row r="688" ht="16.5" customHeight="1" x14ac:dyDescent="0.25"/>
    <row r="689" ht="16.5" customHeight="1" x14ac:dyDescent="0.25"/>
    <row r="690" ht="16.5" customHeight="1" x14ac:dyDescent="0.25"/>
    <row r="691" ht="16.5" customHeight="1" x14ac:dyDescent="0.25"/>
    <row r="692" ht="16.5" customHeight="1" x14ac:dyDescent="0.25"/>
    <row r="693" ht="16.5" customHeight="1" x14ac:dyDescent="0.25"/>
    <row r="694" ht="16.5" customHeight="1" x14ac:dyDescent="0.25"/>
    <row r="695" ht="16.5" customHeight="1" x14ac:dyDescent="0.25"/>
    <row r="696" ht="16.5" customHeight="1" x14ac:dyDescent="0.25"/>
    <row r="697" ht="16.5" customHeight="1" x14ac:dyDescent="0.25"/>
    <row r="698" ht="16.5" customHeight="1" x14ac:dyDescent="0.25"/>
    <row r="699" ht="16.5" customHeight="1" x14ac:dyDescent="0.25"/>
    <row r="700" ht="16.5" customHeight="1" x14ac:dyDescent="0.25"/>
    <row r="701" ht="16.5" customHeight="1" x14ac:dyDescent="0.25"/>
    <row r="702" ht="16.5" customHeight="1" x14ac:dyDescent="0.25"/>
    <row r="703" ht="16.5" customHeight="1" x14ac:dyDescent="0.25"/>
    <row r="704" ht="16.5" customHeight="1" x14ac:dyDescent="0.25"/>
    <row r="705" ht="16.5" customHeight="1" x14ac:dyDescent="0.25"/>
    <row r="706" ht="16.5" customHeight="1" x14ac:dyDescent="0.25"/>
    <row r="707" ht="16.5" customHeight="1" x14ac:dyDescent="0.25"/>
    <row r="708" ht="16.5" customHeight="1" x14ac:dyDescent="0.25"/>
    <row r="709" ht="16.5" customHeight="1" x14ac:dyDescent="0.25"/>
    <row r="710" ht="16.5" customHeight="1" x14ac:dyDescent="0.25"/>
    <row r="711" ht="16.5" customHeight="1" x14ac:dyDescent="0.25"/>
    <row r="712" ht="16.5" customHeight="1" x14ac:dyDescent="0.25"/>
    <row r="713" ht="16.5" customHeight="1" x14ac:dyDescent="0.25"/>
    <row r="714" ht="16.5" customHeight="1" x14ac:dyDescent="0.25"/>
    <row r="715" ht="16.5" customHeight="1" x14ac:dyDescent="0.25"/>
    <row r="716" ht="16.5" customHeight="1" x14ac:dyDescent="0.25"/>
    <row r="717" ht="16.5" customHeight="1" x14ac:dyDescent="0.25"/>
    <row r="718" ht="16.5" customHeight="1" x14ac:dyDescent="0.25"/>
    <row r="719" ht="16.5" customHeight="1" x14ac:dyDescent="0.25"/>
    <row r="720" ht="16.5" customHeight="1" x14ac:dyDescent="0.25"/>
    <row r="721" ht="16.5" customHeight="1" x14ac:dyDescent="0.25"/>
    <row r="722" ht="16.5" customHeight="1" x14ac:dyDescent="0.25"/>
    <row r="723" ht="16.5" customHeight="1" x14ac:dyDescent="0.25"/>
    <row r="724" ht="16.5" customHeight="1" x14ac:dyDescent="0.25"/>
    <row r="725" ht="16.5" customHeight="1" x14ac:dyDescent="0.25"/>
    <row r="726" ht="16.5" customHeight="1" x14ac:dyDescent="0.25"/>
    <row r="727" ht="16.5" customHeight="1" x14ac:dyDescent="0.25"/>
    <row r="728" ht="16.5" customHeight="1" x14ac:dyDescent="0.25"/>
    <row r="729" ht="16.5" customHeight="1" x14ac:dyDescent="0.25"/>
    <row r="730" ht="16.5" customHeight="1" x14ac:dyDescent="0.25"/>
    <row r="731" ht="16.5" customHeight="1" x14ac:dyDescent="0.25"/>
    <row r="732" ht="16.5" customHeight="1" x14ac:dyDescent="0.25"/>
    <row r="733" ht="16.5" customHeight="1" x14ac:dyDescent="0.25"/>
    <row r="734" ht="16.5" customHeight="1" x14ac:dyDescent="0.25"/>
    <row r="735" ht="16.5" customHeight="1" x14ac:dyDescent="0.25"/>
    <row r="736" ht="16.5" customHeight="1" x14ac:dyDescent="0.25"/>
    <row r="737" ht="16.5" customHeight="1" x14ac:dyDescent="0.25"/>
    <row r="738" ht="16.5" customHeight="1" x14ac:dyDescent="0.25"/>
    <row r="739" ht="16.5" customHeight="1" x14ac:dyDescent="0.25"/>
    <row r="740" ht="16.5" customHeight="1" x14ac:dyDescent="0.25"/>
    <row r="741" ht="16.5" customHeight="1" x14ac:dyDescent="0.25"/>
    <row r="742" ht="16.5" customHeight="1" x14ac:dyDescent="0.25"/>
    <row r="743" ht="16.5" customHeight="1" x14ac:dyDescent="0.25"/>
    <row r="744" ht="16.5" customHeight="1" x14ac:dyDescent="0.25"/>
    <row r="745" ht="16.5" customHeight="1" x14ac:dyDescent="0.25"/>
    <row r="746" ht="16.5" customHeight="1" x14ac:dyDescent="0.25"/>
    <row r="747" ht="16.5" customHeight="1" x14ac:dyDescent="0.25"/>
    <row r="748" ht="16.5" customHeight="1" x14ac:dyDescent="0.25"/>
    <row r="749" ht="16.5" customHeight="1" x14ac:dyDescent="0.25"/>
    <row r="750" ht="16.5" customHeight="1" x14ac:dyDescent="0.25"/>
    <row r="751" ht="16.5" customHeight="1" x14ac:dyDescent="0.25"/>
    <row r="752" ht="16.5" customHeight="1" x14ac:dyDescent="0.25"/>
    <row r="753" ht="16.5" customHeight="1" x14ac:dyDescent="0.25"/>
    <row r="754" ht="16.5" customHeight="1" x14ac:dyDescent="0.25"/>
    <row r="755" ht="16.5" customHeight="1" x14ac:dyDescent="0.25"/>
    <row r="756" ht="16.5" customHeight="1" x14ac:dyDescent="0.25"/>
    <row r="757" ht="16.5" customHeight="1" x14ac:dyDescent="0.25"/>
    <row r="758" ht="16.5" customHeight="1" x14ac:dyDescent="0.25"/>
    <row r="759" ht="16.5" customHeight="1" x14ac:dyDescent="0.25"/>
    <row r="760" ht="16.5" customHeight="1" x14ac:dyDescent="0.25"/>
    <row r="761" ht="16.5" customHeight="1" x14ac:dyDescent="0.25"/>
    <row r="762" ht="16.5" customHeight="1" x14ac:dyDescent="0.25"/>
    <row r="763" ht="16.5" customHeight="1" x14ac:dyDescent="0.25"/>
    <row r="764" ht="16.5" customHeight="1" x14ac:dyDescent="0.25"/>
    <row r="765" ht="16.5" customHeight="1" x14ac:dyDescent="0.25"/>
    <row r="766" ht="16.5" customHeight="1" x14ac:dyDescent="0.25"/>
    <row r="767" ht="16.5" customHeight="1" x14ac:dyDescent="0.25"/>
    <row r="768" ht="16.5" customHeight="1" x14ac:dyDescent="0.25"/>
    <row r="769" ht="16.5" customHeight="1" x14ac:dyDescent="0.25"/>
    <row r="770" ht="16.5" customHeight="1" x14ac:dyDescent="0.25"/>
    <row r="771" ht="16.5" customHeight="1" x14ac:dyDescent="0.25"/>
    <row r="772" ht="16.5" customHeight="1" x14ac:dyDescent="0.25"/>
    <row r="773" ht="16.5" customHeight="1" x14ac:dyDescent="0.25"/>
    <row r="774" ht="16.5" customHeight="1" x14ac:dyDescent="0.25"/>
    <row r="775" ht="16.5" customHeight="1" x14ac:dyDescent="0.25"/>
    <row r="776" ht="16.5" customHeight="1" x14ac:dyDescent="0.25"/>
    <row r="777" ht="16.5" customHeight="1" x14ac:dyDescent="0.25"/>
    <row r="778" ht="16.5" customHeight="1" x14ac:dyDescent="0.25"/>
    <row r="779" ht="16.5" customHeight="1" x14ac:dyDescent="0.25"/>
    <row r="780" ht="16.5" customHeight="1" x14ac:dyDescent="0.25"/>
    <row r="781" ht="16.5" customHeight="1" x14ac:dyDescent="0.25"/>
    <row r="782" ht="16.5" customHeight="1" x14ac:dyDescent="0.25"/>
    <row r="783" ht="16.5" customHeight="1" x14ac:dyDescent="0.25"/>
    <row r="784" ht="16.5" customHeight="1" x14ac:dyDescent="0.25"/>
    <row r="785" ht="16.5" customHeight="1" x14ac:dyDescent="0.25"/>
    <row r="786" ht="16.5" customHeight="1" x14ac:dyDescent="0.25"/>
    <row r="787" ht="16.5" customHeight="1" x14ac:dyDescent="0.25"/>
    <row r="788" ht="16.5" customHeight="1" x14ac:dyDescent="0.25"/>
    <row r="789" ht="16.5" customHeight="1" x14ac:dyDescent="0.25"/>
    <row r="790" ht="16.5" customHeight="1" x14ac:dyDescent="0.25"/>
    <row r="791" ht="16.5" customHeight="1" x14ac:dyDescent="0.25"/>
    <row r="792" ht="16.5" customHeight="1" x14ac:dyDescent="0.25"/>
    <row r="793" ht="16.5" customHeight="1" x14ac:dyDescent="0.25"/>
    <row r="794" ht="16.5" customHeight="1" x14ac:dyDescent="0.25"/>
    <row r="795" ht="16.5" customHeight="1" x14ac:dyDescent="0.25"/>
    <row r="796" ht="16.5" customHeight="1" x14ac:dyDescent="0.25"/>
    <row r="797" ht="16.5" customHeight="1" x14ac:dyDescent="0.25"/>
    <row r="798" ht="16.5" customHeight="1" x14ac:dyDescent="0.25"/>
    <row r="799" ht="16.5" customHeight="1" x14ac:dyDescent="0.25"/>
    <row r="800" ht="16.5" customHeight="1" x14ac:dyDescent="0.25"/>
    <row r="801" ht="16.5" customHeight="1" x14ac:dyDescent="0.25"/>
    <row r="802" ht="16.5" customHeight="1" x14ac:dyDescent="0.25"/>
    <row r="803" ht="16.5" customHeight="1" x14ac:dyDescent="0.25"/>
    <row r="804" ht="16.5" customHeight="1" x14ac:dyDescent="0.25"/>
    <row r="805" ht="16.5" customHeight="1" x14ac:dyDescent="0.25"/>
    <row r="806" ht="16.5" customHeight="1" x14ac:dyDescent="0.25"/>
    <row r="807" ht="16.5" customHeight="1" x14ac:dyDescent="0.25"/>
    <row r="808" ht="16.5" customHeight="1" x14ac:dyDescent="0.25"/>
    <row r="809" ht="16.5" customHeight="1" x14ac:dyDescent="0.25"/>
    <row r="810" ht="16.5" customHeight="1" x14ac:dyDescent="0.25"/>
    <row r="811" ht="16.5" customHeight="1" x14ac:dyDescent="0.25"/>
    <row r="812" ht="16.5" customHeight="1" x14ac:dyDescent="0.25"/>
    <row r="813" ht="16.5" customHeight="1" x14ac:dyDescent="0.25"/>
    <row r="814" ht="16.5" customHeight="1" x14ac:dyDescent="0.25"/>
    <row r="815" ht="16.5" customHeight="1" x14ac:dyDescent="0.25"/>
    <row r="816" ht="16.5" customHeight="1" x14ac:dyDescent="0.25"/>
    <row r="817" ht="16.5" customHeight="1" x14ac:dyDescent="0.25"/>
    <row r="818" ht="16.5" customHeight="1" x14ac:dyDescent="0.25"/>
    <row r="819" ht="16.5" customHeight="1" x14ac:dyDescent="0.25"/>
    <row r="820" ht="16.5" customHeight="1" x14ac:dyDescent="0.25"/>
    <row r="821" ht="16.5" customHeight="1" x14ac:dyDescent="0.25"/>
    <row r="822" ht="16.5" customHeight="1" x14ac:dyDescent="0.25"/>
    <row r="823" ht="16.5" customHeight="1" x14ac:dyDescent="0.25"/>
    <row r="824" ht="16.5" customHeight="1" x14ac:dyDescent="0.25"/>
    <row r="825" ht="16.5" customHeight="1" x14ac:dyDescent="0.25"/>
    <row r="826" ht="16.5" customHeight="1" x14ac:dyDescent="0.25"/>
    <row r="827" ht="16.5" customHeight="1" x14ac:dyDescent="0.25"/>
    <row r="828" ht="16.5" customHeight="1" x14ac:dyDescent="0.25"/>
    <row r="829" ht="16.5" customHeight="1" x14ac:dyDescent="0.25"/>
    <row r="830" ht="16.5" customHeight="1" x14ac:dyDescent="0.25"/>
    <row r="831" ht="16.5" customHeight="1" x14ac:dyDescent="0.25"/>
    <row r="832" ht="16.5" customHeight="1" x14ac:dyDescent="0.25"/>
    <row r="833" ht="16.5" customHeight="1" x14ac:dyDescent="0.25"/>
    <row r="834" ht="16.5" customHeight="1" x14ac:dyDescent="0.25"/>
    <row r="835" ht="16.5" customHeight="1" x14ac:dyDescent="0.25"/>
    <row r="836" ht="16.5" customHeight="1" x14ac:dyDescent="0.25"/>
    <row r="837" ht="16.5" customHeight="1" x14ac:dyDescent="0.25"/>
    <row r="838" ht="16.5" customHeight="1" x14ac:dyDescent="0.25"/>
    <row r="839" ht="16.5" customHeight="1" x14ac:dyDescent="0.25"/>
    <row r="840" ht="16.5" customHeight="1" x14ac:dyDescent="0.25"/>
    <row r="841" ht="16.5" customHeight="1" x14ac:dyDescent="0.25"/>
    <row r="842" ht="16.5" customHeight="1" x14ac:dyDescent="0.25"/>
    <row r="843" ht="16.5" customHeight="1" x14ac:dyDescent="0.25"/>
    <row r="844" ht="16.5" customHeight="1" x14ac:dyDescent="0.25"/>
    <row r="845" ht="16.5" customHeight="1" x14ac:dyDescent="0.25"/>
    <row r="846" ht="16.5" customHeight="1" x14ac:dyDescent="0.25"/>
    <row r="847" ht="16.5" customHeight="1" x14ac:dyDescent="0.25"/>
    <row r="848" ht="16.5" customHeight="1" x14ac:dyDescent="0.25"/>
    <row r="849" ht="16.5" customHeight="1" x14ac:dyDescent="0.25"/>
    <row r="850" ht="16.5" customHeight="1" x14ac:dyDescent="0.25"/>
    <row r="851" ht="16.5" customHeight="1" x14ac:dyDescent="0.25"/>
    <row r="852" ht="16.5" customHeight="1" x14ac:dyDescent="0.25"/>
    <row r="853" ht="16.5" customHeight="1" x14ac:dyDescent="0.25"/>
    <row r="854" ht="16.5" customHeight="1" x14ac:dyDescent="0.25"/>
    <row r="855" ht="16.5" customHeight="1" x14ac:dyDescent="0.25"/>
    <row r="856" ht="16.5" customHeight="1" x14ac:dyDescent="0.25"/>
    <row r="857" ht="16.5" customHeight="1" x14ac:dyDescent="0.25"/>
    <row r="858" ht="16.5" customHeight="1" x14ac:dyDescent="0.25"/>
    <row r="859" ht="16.5" customHeight="1" x14ac:dyDescent="0.25"/>
    <row r="860" ht="16.5" customHeight="1" x14ac:dyDescent="0.25"/>
    <row r="861" ht="16.5" customHeight="1" x14ac:dyDescent="0.25"/>
    <row r="862" ht="16.5" customHeight="1" x14ac:dyDescent="0.25"/>
    <row r="863" ht="16.5" customHeight="1" x14ac:dyDescent="0.25"/>
    <row r="864" ht="16.5" customHeight="1" x14ac:dyDescent="0.25"/>
    <row r="865" ht="16.5" customHeight="1" x14ac:dyDescent="0.25"/>
    <row r="866" ht="16.5" customHeight="1" x14ac:dyDescent="0.25"/>
    <row r="867" ht="16.5" customHeight="1" x14ac:dyDescent="0.25"/>
    <row r="868" ht="16.5" customHeight="1" x14ac:dyDescent="0.25"/>
    <row r="869" ht="16.5" customHeight="1" x14ac:dyDescent="0.25"/>
    <row r="870" ht="16.5" customHeight="1" x14ac:dyDescent="0.25"/>
    <row r="871" ht="16.5" customHeight="1" x14ac:dyDescent="0.25"/>
    <row r="872" ht="16.5" customHeight="1" x14ac:dyDescent="0.25"/>
    <row r="873" ht="16.5" customHeight="1" x14ac:dyDescent="0.25"/>
    <row r="874" ht="16.5" customHeight="1" x14ac:dyDescent="0.25"/>
    <row r="875" ht="16.5" customHeight="1" x14ac:dyDescent="0.25"/>
    <row r="876" ht="16.5" customHeight="1" x14ac:dyDescent="0.25"/>
    <row r="877" ht="16.5" customHeight="1" x14ac:dyDescent="0.25"/>
    <row r="878" ht="16.5" customHeight="1" x14ac:dyDescent="0.25"/>
    <row r="879" ht="16.5" customHeight="1" x14ac:dyDescent="0.25"/>
    <row r="880" ht="16.5" customHeight="1" x14ac:dyDescent="0.25"/>
    <row r="881" ht="16.5" customHeight="1" x14ac:dyDescent="0.25"/>
    <row r="882" ht="16.5" customHeight="1" x14ac:dyDescent="0.25"/>
    <row r="883" ht="16.5" customHeight="1" x14ac:dyDescent="0.25"/>
    <row r="884" ht="16.5" customHeight="1" x14ac:dyDescent="0.25"/>
    <row r="885" ht="16.5" customHeight="1" x14ac:dyDescent="0.25"/>
    <row r="886" ht="16.5" customHeight="1" x14ac:dyDescent="0.25"/>
    <row r="887" ht="16.5" customHeight="1" x14ac:dyDescent="0.25"/>
    <row r="888" ht="16.5" customHeight="1" x14ac:dyDescent="0.25"/>
    <row r="889" ht="16.5" customHeight="1" x14ac:dyDescent="0.25"/>
    <row r="890" ht="16.5" customHeight="1" x14ac:dyDescent="0.25"/>
    <row r="891" ht="16.5" customHeight="1" x14ac:dyDescent="0.25"/>
    <row r="892" ht="16.5" customHeight="1" x14ac:dyDescent="0.25"/>
    <row r="893" ht="16.5" customHeight="1" x14ac:dyDescent="0.25"/>
    <row r="894" ht="16.5" customHeight="1" x14ac:dyDescent="0.25"/>
    <row r="895" ht="16.5" customHeight="1" x14ac:dyDescent="0.25"/>
    <row r="896" ht="16.5" customHeight="1" x14ac:dyDescent="0.25"/>
    <row r="897" ht="16.5" customHeight="1" x14ac:dyDescent="0.25"/>
    <row r="898" ht="16.5" customHeight="1" x14ac:dyDescent="0.25"/>
    <row r="899" ht="16.5" customHeight="1" x14ac:dyDescent="0.25"/>
    <row r="900" ht="16.5" customHeight="1" x14ac:dyDescent="0.25"/>
    <row r="901" ht="16.5" customHeight="1" x14ac:dyDescent="0.25"/>
    <row r="902" ht="16.5" customHeight="1" x14ac:dyDescent="0.25"/>
    <row r="903" ht="16.5" customHeight="1" x14ac:dyDescent="0.25"/>
    <row r="904" ht="16.5" customHeight="1" x14ac:dyDescent="0.25"/>
    <row r="905" ht="16.5" customHeight="1" x14ac:dyDescent="0.25"/>
    <row r="906" ht="16.5" customHeight="1" x14ac:dyDescent="0.25"/>
    <row r="907" ht="16.5" customHeight="1" x14ac:dyDescent="0.25"/>
    <row r="908" ht="16.5" customHeight="1" x14ac:dyDescent="0.25"/>
    <row r="909" ht="16.5" customHeight="1" x14ac:dyDescent="0.25"/>
    <row r="910" ht="16.5" customHeight="1" x14ac:dyDescent="0.25"/>
    <row r="911" ht="16.5" customHeight="1" x14ac:dyDescent="0.25"/>
    <row r="912" ht="16.5" customHeight="1" x14ac:dyDescent="0.25"/>
  </sheetData>
  <autoFilter ref="A4:Y54" xr:uid="{00000000-0001-0000-0400-000000000000}"/>
  <mergeCells count="3">
    <mergeCell ref="E60:G60"/>
    <mergeCell ref="N3:Y3"/>
    <mergeCell ref="E2:M2"/>
  </mergeCells>
  <phoneticPr fontId="17" type="noConversion"/>
  <conditionalFormatting sqref="N55:X57">
    <cfRule type="cellIs" dxfId="7" priority="5" operator="between">
      <formula>25%</formula>
      <formula>50%</formula>
    </cfRule>
    <cfRule type="cellIs" dxfId="6" priority="6" operator="between">
      <formula>0%</formula>
      <formula>24%</formula>
    </cfRule>
  </conditionalFormatting>
  <conditionalFormatting sqref="N5:Y51 X52:Y54 Y55:Y57">
    <cfRule type="cellIs" dxfId="5" priority="12" operator="between">
      <formula>0%</formula>
      <formula>24%</formula>
    </cfRule>
  </conditionalFormatting>
  <conditionalFormatting sqref="N5:Y54 Y55:Y57">
    <cfRule type="cellIs" dxfId="4" priority="11" operator="between">
      <formula>25%</formula>
      <formula>69%</formula>
    </cfRule>
  </conditionalFormatting>
  <conditionalFormatting sqref="N5:Y57">
    <cfRule type="containsBlanks" dxfId="3" priority="1">
      <formula>LEN(TRIM(N5))=0</formula>
    </cfRule>
    <cfRule type="cellIs" dxfId="2" priority="2" operator="between">
      <formula>102</formula>
      <formula>500</formula>
    </cfRule>
    <cfRule type="cellIs" dxfId="1" priority="3" operator="between">
      <formula>90%</formula>
      <formula>100%</formula>
    </cfRule>
    <cfRule type="cellIs" dxfId="0" priority="4" operator="between">
      <formula>70%</formula>
      <formula>90%</formula>
    </cfRule>
  </conditionalFormatting>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82710-DB6F-4ACD-B37F-F5A911617406}">
  <dimension ref="A3:B8"/>
  <sheetViews>
    <sheetView workbookViewId="0">
      <selection activeCell="G27" sqref="G27"/>
    </sheetView>
  </sheetViews>
  <sheetFormatPr baseColWidth="10" defaultRowHeight="15" x14ac:dyDescent="0.25"/>
  <cols>
    <col min="1" max="1" width="17.5703125" bestFit="1" customWidth="1"/>
    <col min="2" max="2" width="26.42578125" bestFit="1" customWidth="1"/>
    <col min="3" max="3" width="18.85546875" bestFit="1" customWidth="1"/>
  </cols>
  <sheetData>
    <row r="3" spans="1:2" x14ac:dyDescent="0.25">
      <c r="A3" s="65" t="s">
        <v>292</v>
      </c>
      <c r="B3" t="s">
        <v>320</v>
      </c>
    </row>
    <row r="4" spans="1:2" x14ac:dyDescent="0.25">
      <c r="A4" s="66" t="s">
        <v>182</v>
      </c>
      <c r="B4">
        <v>20</v>
      </c>
    </row>
    <row r="5" spans="1:2" x14ac:dyDescent="0.25">
      <c r="A5" s="66" t="s">
        <v>25</v>
      </c>
      <c r="B5">
        <v>16</v>
      </c>
    </row>
    <row r="6" spans="1:2" x14ac:dyDescent="0.25">
      <c r="A6" s="66" t="s">
        <v>248</v>
      </c>
      <c r="B6">
        <v>3</v>
      </c>
    </row>
    <row r="7" spans="1:2" x14ac:dyDescent="0.25">
      <c r="A7" s="66" t="s">
        <v>109</v>
      </c>
      <c r="B7">
        <v>14</v>
      </c>
    </row>
    <row r="8" spans="1:2" x14ac:dyDescent="0.25">
      <c r="A8" s="66" t="s">
        <v>293</v>
      </c>
      <c r="B8">
        <v>53</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Hoja4</vt:lpstr>
      <vt:lpstr>TABLERO  INDICADORES 2023</vt:lpstr>
      <vt:lpstr>Hoja4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dc:creator>
  <cp:lastModifiedBy>Daniela</cp:lastModifiedBy>
  <dcterms:created xsi:type="dcterms:W3CDTF">2024-01-11T17:46:45Z</dcterms:created>
  <dcterms:modified xsi:type="dcterms:W3CDTF">2024-01-19T19:49:30Z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2024-01-12T16:54:28Z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fb1fdba9-f11f-48a4-9427-4ec63dd2b9e4</vt:lpwstr>
  </property>
  <property fmtid="{D5CDD505-2E9C-101B-9397-08002B2CF9AE}" pid="8" name="MSIP_Label_1299739c-ad3d-4908-806e-4d91151a6e13_ContentBits">
    <vt:lpwstr>0</vt:lpwstr>
  </property>
</Properties>
</file>